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ffortRawData" sheetId="1" r:id="rId1"/>
    <sheet name="BurndownChart" sheetId="2" r:id="rId2"/>
    <sheet name="ChartData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7" authorId="0">
      <text>
        <r>
          <rPr>
            <b/>
            <sz val="10"/>
            <color indexed="8"/>
            <rFont val="Tahoma"/>
            <family val="2"/>
          </rPr>
          <t xml:space="preserve">Break big issues into smaller (easier to estimate) "tasks"
</t>
        </r>
      </text>
    </comment>
    <comment ref="B1" authorId="0">
      <text>
        <r>
          <rPr>
            <b/>
            <sz val="10"/>
            <color indexed="8"/>
            <rFont val="Tahoma"/>
            <family val="2"/>
          </rPr>
          <t xml:space="preserve">Identify Project Name
</t>
        </r>
      </text>
    </comment>
    <comment ref="B2" authorId="0">
      <text>
        <r>
          <rPr>
            <b/>
            <sz val="10"/>
            <color indexed="8"/>
            <rFont val="Tahoma"/>
            <family val="2"/>
          </rPr>
          <t>Identify Project Originator</t>
        </r>
      </text>
    </comment>
    <comment ref="B4" authorId="0">
      <text>
        <r>
          <rPr>
            <b/>
            <sz val="10"/>
            <color indexed="8"/>
            <rFont val="Tahoma"/>
            <family val="2"/>
          </rPr>
          <t xml:space="preserve">Update to current "week ending" date
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>Tracking date added let's us see when we identified specific work items.
Good planning means less tasks added as project progresses.</t>
        </r>
      </text>
    </comment>
    <comment ref="C2" authorId="0">
      <text>
        <r>
          <rPr>
            <b/>
            <sz val="10"/>
            <color indexed="8"/>
            <rFont val="Tahoma"/>
            <family val="2"/>
          </rPr>
          <t xml:space="preserve">Identify Project Collaborator (if any)
</t>
        </r>
      </text>
    </comment>
    <comment ref="C7" authorId="0">
      <text>
        <r>
          <rPr>
            <b/>
            <sz val="10"/>
            <color indexed="8"/>
            <rFont val="Tahoma"/>
            <family val="2"/>
          </rPr>
          <t xml:space="preserve">Connects burndown task to github issue!
</t>
        </r>
      </text>
    </comment>
    <comment ref="D7" authorId="0">
      <text>
        <r>
          <rPr>
            <b/>
            <sz val="10"/>
            <color indexed="8"/>
            <rFont val="Tahoma"/>
            <family val="2"/>
          </rPr>
          <t xml:space="preserve">Best estimate in HOURS of how long to complete task. If having trouble, subdivide task more.
</t>
        </r>
      </text>
    </comment>
    <comment ref="F7" authorId="0">
      <text>
        <r>
          <rPr>
            <b/>
            <sz val="10"/>
            <color indexed="8"/>
            <rFont val="Tahoma"/>
            <family val="2"/>
          </rPr>
          <t xml:space="preserve">Enter HOURS (half hours can be .5) worked on task #1 in week ending 2/3/21
</t>
        </r>
      </text>
    </comment>
    <comment ref="F8" authorId="0">
      <text>
        <r>
          <rPr>
            <b/>
            <sz val="10"/>
            <color indexed="8"/>
            <rFont val="Tahoma"/>
            <family val="2"/>
          </rPr>
          <t xml:space="preserve">Enter HOURS worked (half hours can be .5) on task #2 in week ending 2/3/21
</t>
        </r>
      </text>
    </comment>
    <comment ref="G7" authorId="0">
      <text>
        <r>
          <rPr>
            <b/>
            <sz val="10"/>
            <color indexed="8"/>
            <rFont val="Tahoma"/>
            <family val="2"/>
          </rPr>
          <t xml:space="preserve">Enter HOURS worked (half hours can .5) on task #1 in week ending 2/10/21
</t>
        </r>
      </text>
    </comment>
  </commentList>
</comments>
</file>

<file path=xl/sharedStrings.xml><?xml version="1.0" encoding="utf-8"?>
<sst xmlns="http://schemas.openxmlformats.org/spreadsheetml/2006/main" count="30" uniqueCount="30">
  <si>
    <t>Project Name:</t>
  </si>
  <si>
    <t>You do not need to edit yellow cells!</t>
  </si>
  <si>
    <t>Entry hints in cells with red corners, just hover over cell.</t>
  </si>
  <si>
    <t>Project Team Members:</t>
  </si>
  <si>
    <t>Effort per task in Week ENDING on identified dates</t>
  </si>
  <si>
    <t>Current Week:</t>
  </si>
  <si>
    <t>Totals:</t>
  </si>
  <si>
    <t>Task</t>
  </si>
  <si>
    <t>Date Added</t>
  </si>
  <si>
    <t>GitHub Issue</t>
  </si>
  <si>
    <t>Effort Estimate</t>
  </si>
  <si>
    <t>Actual Effort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</si>
  <si>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</si>
  <si>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</si>
  <si>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</si>
  <si>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</si>
  <si>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</si>
  <si>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</si>
  <si>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</si>
  <si>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</si>
  <si>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</si>
  <si>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</si>
  <si>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</si>
  <si>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DO NOT CHANGE ANYTHING IN THIS SHEET. IT AUTOMATICALLY PULLS DATA FROM THE 'EFFORT_RAW_DATA' SHEET.</t>
  </si>
  <si>
    <t>Date</t>
  </si>
  <si>
    <t>Me</t>
  </si>
  <si>
    <t>Ideal</t>
  </si>
  <si>
    <t>Forecast</t>
  </si>
  <si>
    <t>Week</t>
  </si>
  <si>
    <t>Start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</si>
</sst>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"/>
    <numFmt numFmtId="166" formatCode="0.0"/>
    <numFmt numFmtId="167" formatCode="M/D/YYYY"/>
    <numFmt numFmtId="168" formatCode="D\-MMM"/>
  </numFmts>
  <fonts count="12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2"/>
      <color indexed="13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Tahoma"/>
      <family val="2"/>
    </font>
    <font>
      <sz val="14"/>
      <color indexed="54"/>
      <name val="Calibri"/>
      <family val="2"/>
    </font>
    <font>
      <sz val="9"/>
      <color indexed="54"/>
      <name val="Calibri"/>
      <family val="2"/>
    </font>
    <font>
      <b/>
      <sz val="14"/>
      <color indexed="9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4" fontId="2" fillId="3" borderId="0" xfId="0" applyFont="1" applyFill="1" applyAlignment="1">
      <alignment/>
    </xf>
    <xf numFmtId="165" fontId="2" fillId="4" borderId="0" xfId="0" applyNumberFormat="1" applyFont="1" applyFill="1" applyAlignment="1">
      <alignment/>
    </xf>
    <xf numFmtId="164" fontId="4" fillId="0" borderId="0" xfId="0" applyFont="1" applyAlignment="1">
      <alignment horizontal="right"/>
    </xf>
    <xf numFmtId="164" fontId="5" fillId="5" borderId="0" xfId="0" applyFont="1" applyFill="1" applyAlignment="1">
      <alignment horizontal="center"/>
    </xf>
    <xf numFmtId="164" fontId="5" fillId="0" borderId="0" xfId="0" applyFont="1" applyAlignment="1">
      <alignment horizontal="center"/>
    </xf>
    <xf numFmtId="166" fontId="5" fillId="5" borderId="0" xfId="0" applyNumberFormat="1" applyFont="1" applyFill="1" applyAlignment="1">
      <alignment horizontal="center"/>
    </xf>
    <xf numFmtId="164" fontId="6" fillId="0" borderId="0" xfId="0" applyFont="1" applyAlignment="1">
      <alignment/>
    </xf>
    <xf numFmtId="167" fontId="6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Alignment="1">
      <alignment horizontal="center"/>
    </xf>
    <xf numFmtId="166" fontId="0" fillId="5" borderId="0" xfId="0" applyNumberFormat="1" applyFill="1" applyAlignment="1">
      <alignment horizontal="center"/>
    </xf>
    <xf numFmtId="164" fontId="10" fillId="2" borderId="0" xfId="0" applyFont="1" applyFill="1" applyBorder="1" applyAlignment="1">
      <alignment horizontal="center" vertical="center" wrapText="1"/>
    </xf>
    <xf numFmtId="164" fontId="0" fillId="2" borderId="0" xfId="0" applyFill="1" applyAlignment="1">
      <alignment/>
    </xf>
    <xf numFmtId="164" fontId="2" fillId="0" borderId="0" xfId="0" applyFont="1" applyAlignment="1">
      <alignment horizontal="center"/>
    </xf>
    <xf numFmtId="168" fontId="0" fillId="0" borderId="0" xfId="0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4472C4"/>
      <rgbColor rgb="0033CCCC"/>
      <rgbColor rgb="0092D050"/>
      <rgbColor rgb="00FFCC00"/>
      <rgbColor rgb="00FF9900"/>
      <rgbColor rgb="00ED7D31"/>
      <rgbColor rgb="0059595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rPr>
              <a:t>My Project Burndown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ChartData!$D$7</c:f>
            </c:strRef>
          </c:tx>
          <c:spPr>
            <a:ln w="38100">
              <a:solidFill>
                <a:srgbClr val="A5A5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ChartData!$A$8:$A$20</c:f>
              <c:strCache/>
            </c:strRef>
          </c:cat>
          <c:val>
            <c:numRef>
              <c:f>ChartData!$D$8:$D$20</c:f>
              <c:numCache/>
            </c:numRef>
          </c:val>
          <c:smooth val="0"/>
        </c:ser>
        <c:ser>
          <c:idx val="1"/>
          <c:order val="1"/>
          <c:tx>
            <c:strRef>
              <c:f>ChartData!$B$7</c:f>
            </c:strRef>
          </c:tx>
          <c:spPr>
            <a:ln w="38100">
              <a:solidFill>
                <a:srgbClr val="4472C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ChartData!$A$8:$A$20</c:f>
              <c:strCache/>
            </c:strRef>
          </c:cat>
          <c:val>
            <c:numRef>
              <c:f>ChartData!$B$8:$B$20</c:f>
              <c:numCache/>
            </c:numRef>
          </c:val>
          <c:smooth val="0"/>
        </c:ser>
        <c:ser>
          <c:idx val="2"/>
          <c:order val="2"/>
          <c:tx>
            <c:strRef>
              <c:f>ChartData!$C$7</c:f>
            </c:strRef>
          </c:tx>
          <c:spPr>
            <a:ln w="38100">
              <a:solidFill>
                <a:srgbClr val="ED7D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ChartData!$A$8:$A$20</c:f>
              <c:strCache/>
            </c:strRef>
          </c:cat>
          <c:val>
            <c:numRef>
              <c:f>ChartData!$C$8:$C$20</c:f>
              <c:numCache/>
            </c:numRef>
          </c:val>
          <c:smooth val="0"/>
        </c:ser>
        <c:marker val="1"/>
        <c:axId val="41138997"/>
        <c:axId val="34706654"/>
      </c:lineChart>
      <c:dateAx>
        <c:axId val="41138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D9D9D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06654"/>
        <c:crosses val="autoZero"/>
        <c:auto val="0"/>
        <c:noMultiLvlLbl val="0"/>
      </c:dateAx>
      <c:valAx>
        <c:axId val="34706654"/>
        <c:scaling>
          <c:orientation val="minMax"/>
        </c:scaling>
        <c:axPos val="l"/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12700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138997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595959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133350</xdr:rowOff>
    </xdr:from>
    <xdr:to>
      <xdr:col>14</xdr:col>
      <xdr:colOff>190500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228600" y="133350"/>
        <a:ext cx="1129665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="120" zoomScaleNormal="120" workbookViewId="0" topLeftCell="A1">
      <selection activeCell="D20" sqref="D20"/>
    </sheetView>
  </sheetViews>
  <sheetFormatPr defaultColWidth="10.00390625" defaultRowHeight="15.75"/>
  <cols>
    <col min="1" max="1" width="28.625" style="0" customWidth="1"/>
    <col min="2" max="2" width="13.375" style="0" customWidth="1"/>
    <col min="3" max="3" width="12.375" style="0" customWidth="1"/>
    <col min="4" max="4" width="14.00390625" style="0" customWidth="1"/>
    <col min="5" max="5" width="12.50390625" style="0" customWidth="1"/>
    <col min="6" max="16384" width="10.625" style="0" customWidth="1"/>
  </cols>
  <sheetData>
    <row r="1" spans="1:13" ht="15.75">
      <c r="A1" s="1" t="s">
        <v>0</v>
      </c>
      <c r="E1" s="2" t="s">
        <v>1</v>
      </c>
      <c r="F1" s="2"/>
      <c r="G1" s="2"/>
      <c r="I1" s="3" t="s">
        <v>2</v>
      </c>
      <c r="J1" s="3"/>
      <c r="K1" s="3"/>
      <c r="L1" s="3"/>
      <c r="M1" s="3"/>
    </row>
    <row r="2" ht="15.75">
      <c r="A2" s="1" t="s">
        <v>3</v>
      </c>
    </row>
    <row r="3" spans="6:9" ht="15.75">
      <c r="F3" s="1" t="s">
        <v>4</v>
      </c>
      <c r="G3" s="1"/>
      <c r="H3" s="1"/>
      <c r="I3" s="1"/>
    </row>
    <row r="4" spans="1:2" ht="15.75">
      <c r="A4" s="1" t="s">
        <v>5</v>
      </c>
      <c r="B4" s="4"/>
    </row>
    <row r="5" spans="1:18" ht="15.75">
      <c r="A5" s="5" t="s">
        <v>6</v>
      </c>
      <c r="B5" s="6">
        <f>COUNTA(A7:A90)</f>
        <v>11</v>
      </c>
      <c r="C5" s="7"/>
      <c r="D5" s="6">
        <f>SUM(D7:D90)</f>
        <v>142</v>
      </c>
      <c r="E5" s="8">
        <f>SUM(E7:E90)</f>
        <v>12</v>
      </c>
      <c r="F5" s="6">
        <f>D5-SUM(F7:F90)</f>
        <v>130</v>
      </c>
      <c r="G5" s="6">
        <f>F5-SUM(G7:G90)</f>
        <v>130</v>
      </c>
      <c r="H5" s="6">
        <f>G5-SUM(H7:H90)</f>
        <v>130</v>
      </c>
      <c r="I5" s="6">
        <f>H5-SUM(I7:I90)</f>
        <v>130</v>
      </c>
      <c r="J5" s="6">
        <f>I5-SUM(J7:J90)</f>
        <v>130</v>
      </c>
      <c r="K5" s="6">
        <f>J5-SUM(K7:K90)</f>
        <v>130</v>
      </c>
      <c r="L5" s="6">
        <f>K5-SUM(L7:L90)</f>
        <v>130</v>
      </c>
      <c r="M5" s="6">
        <f>L5-SUM(M7:M90)</f>
        <v>130</v>
      </c>
      <c r="N5" s="6">
        <f>M5-SUM(N7:N90)</f>
        <v>130</v>
      </c>
      <c r="O5" s="6">
        <f>N5-SUM(O7:O90)</f>
        <v>130</v>
      </c>
      <c r="P5" s="6">
        <f>O5-SUM(P7:P90)</f>
        <v>130</v>
      </c>
      <c r="Q5" s="6">
        <f>P5-SUM(Q7:Q90)</f>
        <v>130</v>
      </c>
      <c r="R5" s="6">
        <f>Q5-SUM(R7:R90)</f>
        <v>130</v>
      </c>
    </row>
    <row r="6" spans="1:18" ht="15.75">
      <c r="A6" s="9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10">
        <v>44448</v>
      </c>
      <c r="G6" s="10">
        <v>44455</v>
      </c>
      <c r="H6" s="10">
        <v>44462</v>
      </c>
      <c r="I6" s="10">
        <v>44469</v>
      </c>
      <c r="J6" s="10">
        <v>44476</v>
      </c>
      <c r="K6" s="10">
        <v>44483</v>
      </c>
      <c r="L6" s="10">
        <v>44490</v>
      </c>
      <c r="M6" s="10">
        <v>44497</v>
      </c>
      <c r="N6" s="10">
        <v>44504</v>
      </c>
      <c r="O6" s="10">
        <v>44511</v>
      </c>
      <c r="P6" s="10">
        <v>44518</v>
      </c>
      <c r="Q6" s="10">
        <v>44525</v>
      </c>
      <c r="R6" s="10"/>
    </row>
    <row r="7" spans="1:17" ht="15.75">
      <c r="A7" t="s">
        <v>12</v>
      </c>
      <c r="B7" s="11">
        <v>44435</v>
      </c>
      <c r="C7" s="12"/>
      <c r="D7" s="12">
        <v>8</v>
      </c>
      <c r="E7" s="13">
        <f aca="true" t="shared" si="0" ref="E7:E90">SUM(F7:R7)</f>
        <v>8</v>
      </c>
      <c r="F7" s="12">
        <v>8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5.75">
      <c r="A8" t="s">
        <v>13</v>
      </c>
      <c r="B8" s="11">
        <v>44436</v>
      </c>
      <c r="C8" s="12"/>
      <c r="D8" s="12">
        <v>6</v>
      </c>
      <c r="E8" s="13">
        <f t="shared" si="0"/>
        <v>4</v>
      </c>
      <c r="F8" s="12">
        <v>4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5.75">
      <c r="A9" t="s">
        <v>14</v>
      </c>
      <c r="B9" s="11">
        <v>44437</v>
      </c>
      <c r="C9" s="12"/>
      <c r="D9" s="12">
        <v>6</v>
      </c>
      <c r="E9" s="13">
        <f t="shared" si="0"/>
        <v>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9" ht="15.75">
      <c r="A10" t="s">
        <v>15</v>
      </c>
      <c r="B10" s="11">
        <v>44438</v>
      </c>
      <c r="C10" s="12"/>
      <c r="D10" s="12">
        <v>6</v>
      </c>
      <c r="E10" s="13">
        <f t="shared" si="0"/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5.75">
      <c r="A11" t="s">
        <v>16</v>
      </c>
      <c r="B11" s="11">
        <v>44439</v>
      </c>
      <c r="C11" s="12"/>
      <c r="D11" s="12">
        <v>18</v>
      </c>
      <c r="E11" s="13">
        <f t="shared" si="0"/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>
      <c r="A12" t="s">
        <v>17</v>
      </c>
      <c r="B12" s="11">
        <v>44440</v>
      </c>
      <c r="C12" s="12"/>
      <c r="D12" s="12">
        <v>18</v>
      </c>
      <c r="E12" s="13">
        <f t="shared" si="0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.75">
      <c r="A13" t="s">
        <v>18</v>
      </c>
      <c r="B13" s="11">
        <v>44441</v>
      </c>
      <c r="C13" s="12"/>
      <c r="D13" s="12">
        <v>18</v>
      </c>
      <c r="E13" s="13">
        <f t="shared" si="0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5.75">
      <c r="A14" t="s">
        <v>19</v>
      </c>
      <c r="B14" s="11">
        <v>44442</v>
      </c>
      <c r="C14" s="12"/>
      <c r="D14" s="12">
        <v>18</v>
      </c>
      <c r="E14" s="13">
        <f t="shared" si="0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5">
      <c r="A15" t="s">
        <v>20</v>
      </c>
      <c r="B15" s="11">
        <v>44443</v>
      </c>
      <c r="C15" s="12"/>
      <c r="D15" s="12">
        <v>18</v>
      </c>
      <c r="E15" s="13">
        <f t="shared" si="0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5">
      <c r="A16" t="s">
        <v>21</v>
      </c>
      <c r="B16" s="11">
        <v>44444</v>
      </c>
      <c r="C16" s="12"/>
      <c r="D16" s="12">
        <v>18</v>
      </c>
      <c r="E16" s="13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5">
      <c r="A17" t="s">
        <v>22</v>
      </c>
      <c r="B17" s="11">
        <v>44445</v>
      </c>
      <c r="C17" s="12"/>
      <c r="D17" s="12">
        <v>8</v>
      </c>
      <c r="E17" s="13">
        <f t="shared" si="0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2:17" ht="15">
      <c r="B18" s="11"/>
      <c r="C18" s="12"/>
      <c r="D18" s="12"/>
      <c r="E18" s="13">
        <f t="shared" si="0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2:17" ht="15">
      <c r="B19" s="11"/>
      <c r="C19" s="12"/>
      <c r="D19" s="12"/>
      <c r="E19" s="13">
        <f t="shared" si="0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">
      <c r="B20" s="11"/>
      <c r="C20" s="12"/>
      <c r="D20" s="12"/>
      <c r="E20" s="13">
        <f t="shared" si="0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2:17" ht="15">
      <c r="B21" s="11"/>
      <c r="C21" s="12"/>
      <c r="D21" s="12"/>
      <c r="E21" s="13">
        <f t="shared" si="0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2:17" ht="15">
      <c r="B22" s="11"/>
      <c r="C22" s="12"/>
      <c r="D22" s="12"/>
      <c r="E22" s="13">
        <f t="shared" si="0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5">
      <c r="B23" s="11"/>
      <c r="C23" s="12"/>
      <c r="D23" s="12"/>
      <c r="E23" s="13">
        <f t="shared" si="0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1"/>
      <c r="C24" s="12"/>
      <c r="D24" s="12"/>
      <c r="E24" s="13">
        <f t="shared" si="0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1"/>
      <c r="C25" s="12"/>
      <c r="D25" s="12"/>
      <c r="E25" s="13">
        <f t="shared" si="0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1"/>
      <c r="C26" s="12"/>
      <c r="D26" s="12"/>
      <c r="E26" s="13">
        <f t="shared" si="0"/>
        <v>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1"/>
      <c r="C27" s="12"/>
      <c r="D27" s="12"/>
      <c r="E27" s="13">
        <f t="shared" si="0"/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1"/>
      <c r="C28" s="12"/>
      <c r="D28" s="12"/>
      <c r="E28" s="13">
        <f t="shared" si="0"/>
        <v>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1"/>
      <c r="C29" s="12"/>
      <c r="D29" s="12"/>
      <c r="E29" s="13">
        <f t="shared" si="0"/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1"/>
      <c r="C30" s="12"/>
      <c r="D30" s="12"/>
      <c r="E30" s="13">
        <f t="shared" si="0"/>
        <v>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1"/>
      <c r="C31" s="12"/>
      <c r="D31" s="12"/>
      <c r="E31" s="13">
        <f t="shared" si="0"/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1"/>
      <c r="C32" s="12"/>
      <c r="D32" s="12"/>
      <c r="E32" s="13">
        <f t="shared" si="0"/>
        <v>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1"/>
      <c r="C33" s="12"/>
      <c r="D33" s="12"/>
      <c r="E33" s="13">
        <f t="shared" si="0"/>
        <v>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1"/>
      <c r="C34" s="12"/>
      <c r="D34" s="12"/>
      <c r="E34" s="13">
        <f t="shared" si="0"/>
        <v>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2:17" ht="15">
      <c r="B35" s="11"/>
      <c r="C35" s="12"/>
      <c r="D35" s="12"/>
      <c r="E35" s="13">
        <f t="shared" si="0"/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2:17" ht="15">
      <c r="B36" s="11"/>
      <c r="C36" s="12"/>
      <c r="D36" s="12"/>
      <c r="E36" s="13">
        <f t="shared" si="0"/>
        <v>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2:17" ht="15">
      <c r="B37" s="11"/>
      <c r="C37" s="12"/>
      <c r="D37" s="12"/>
      <c r="E37" s="13">
        <f t="shared" si="0"/>
        <v>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2:17" ht="15">
      <c r="B38" s="11"/>
      <c r="C38" s="12"/>
      <c r="D38" s="12"/>
      <c r="E38" s="13">
        <f t="shared" si="0"/>
        <v>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2:17" ht="15">
      <c r="B39" s="11"/>
      <c r="C39" s="12"/>
      <c r="D39" s="12"/>
      <c r="E39" s="13">
        <f t="shared" si="0"/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>
      <c r="B40" s="11"/>
      <c r="C40" s="12"/>
      <c r="D40" s="12"/>
      <c r="E40" s="13">
        <f t="shared" si="0"/>
        <v>0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17" ht="15">
      <c r="B41" s="11"/>
      <c r="C41" s="12"/>
      <c r="D41" s="12"/>
      <c r="E41" s="13">
        <f t="shared" si="0"/>
        <v>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2:17" ht="15">
      <c r="B42" s="11"/>
      <c r="C42" s="12"/>
      <c r="D42" s="12"/>
      <c r="E42" s="13">
        <f t="shared" si="0"/>
        <v>0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15">
      <c r="B43" s="11"/>
      <c r="C43" s="12"/>
      <c r="D43" s="12"/>
      <c r="E43" s="13">
        <f t="shared" si="0"/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2:17" ht="15">
      <c r="B44" s="11"/>
      <c r="C44" s="12"/>
      <c r="D44" s="12"/>
      <c r="E44" s="13">
        <f t="shared" si="0"/>
        <v>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2:17" ht="15">
      <c r="B45" s="11"/>
      <c r="C45" s="12"/>
      <c r="D45" s="12"/>
      <c r="E45" s="13">
        <f t="shared" si="0"/>
        <v>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2:17" ht="15">
      <c r="B46" s="11"/>
      <c r="C46" s="12"/>
      <c r="D46" s="12"/>
      <c r="E46" s="13">
        <f t="shared" si="0"/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2:17" ht="15">
      <c r="B47" s="11"/>
      <c r="C47" s="12"/>
      <c r="D47" s="12"/>
      <c r="E47" s="13">
        <f t="shared" si="0"/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2:17" ht="15">
      <c r="B48" s="11"/>
      <c r="C48" s="12"/>
      <c r="D48" s="12"/>
      <c r="E48" s="13">
        <f t="shared" si="0"/>
        <v>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2:17" ht="15">
      <c r="B49" s="11"/>
      <c r="C49" s="12"/>
      <c r="D49" s="12"/>
      <c r="E49" s="13">
        <f t="shared" si="0"/>
        <v>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2:17" ht="15">
      <c r="B50" s="11"/>
      <c r="C50" s="12"/>
      <c r="D50" s="12"/>
      <c r="E50" s="13">
        <f t="shared" si="0"/>
        <v>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2:17" ht="15">
      <c r="B51" s="11"/>
      <c r="C51" s="12"/>
      <c r="D51" s="12"/>
      <c r="E51" s="13">
        <f t="shared" si="0"/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2:17" ht="15">
      <c r="B52" s="11"/>
      <c r="C52" s="12"/>
      <c r="D52" s="12"/>
      <c r="E52" s="13">
        <f t="shared" si="0"/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2:17" ht="15">
      <c r="B53" s="11"/>
      <c r="C53" s="12"/>
      <c r="D53" s="12"/>
      <c r="E53" s="13">
        <f t="shared" si="0"/>
        <v>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2:17" ht="15">
      <c r="B54" s="11"/>
      <c r="C54" s="12"/>
      <c r="D54" s="12"/>
      <c r="E54" s="13">
        <f t="shared" si="0"/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2:17" ht="15">
      <c r="B55" s="11"/>
      <c r="C55" s="12"/>
      <c r="D55" s="12"/>
      <c r="E55" s="13">
        <f t="shared" si="0"/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2:17" ht="15">
      <c r="B56" s="11"/>
      <c r="C56" s="12"/>
      <c r="D56" s="12"/>
      <c r="E56" s="13">
        <f t="shared" si="0"/>
        <v>0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2:17" ht="15">
      <c r="B57" s="11"/>
      <c r="C57" s="12"/>
      <c r="D57" s="12"/>
      <c r="E57" s="13">
        <f t="shared" si="0"/>
        <v>0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2:17" ht="15">
      <c r="B58" s="11"/>
      <c r="C58" s="12"/>
      <c r="D58" s="12"/>
      <c r="E58" s="13">
        <f t="shared" si="0"/>
        <v>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2:17" ht="15">
      <c r="B59" s="11"/>
      <c r="C59" s="12"/>
      <c r="D59" s="12"/>
      <c r="E59" s="13">
        <f t="shared" si="0"/>
        <v>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2:17" ht="15">
      <c r="B60" s="11"/>
      <c r="C60" s="12"/>
      <c r="D60" s="12"/>
      <c r="E60" s="13">
        <f t="shared" si="0"/>
        <v>0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5">
      <c r="B61" s="11"/>
      <c r="C61" s="12"/>
      <c r="D61" s="12"/>
      <c r="E61" s="13">
        <f t="shared" si="0"/>
        <v>0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2:17" ht="15">
      <c r="B62" s="11"/>
      <c r="C62" s="12"/>
      <c r="D62" s="12"/>
      <c r="E62" s="13">
        <f t="shared" si="0"/>
        <v>0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2:17" ht="15">
      <c r="B63" s="11"/>
      <c r="C63" s="12"/>
      <c r="D63" s="12"/>
      <c r="E63" s="13">
        <f t="shared" si="0"/>
        <v>0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ht="15">
      <c r="B64" s="11"/>
      <c r="C64" s="12"/>
      <c r="D64" s="12"/>
      <c r="E64" s="13">
        <f t="shared" si="0"/>
        <v>0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2:17" ht="15">
      <c r="B65" s="11"/>
      <c r="C65" s="12"/>
      <c r="D65" s="12"/>
      <c r="E65" s="13">
        <f t="shared" si="0"/>
        <v>0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2:17" ht="15">
      <c r="B66" s="11"/>
      <c r="C66" s="12"/>
      <c r="D66" s="12"/>
      <c r="E66" s="13">
        <f t="shared" si="0"/>
        <v>0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ht="15">
      <c r="B67" s="11"/>
      <c r="C67" s="12"/>
      <c r="D67" s="12"/>
      <c r="E67" s="13">
        <f t="shared" si="0"/>
        <v>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15">
      <c r="B68" s="11"/>
      <c r="C68" s="12"/>
      <c r="D68" s="12"/>
      <c r="E68" s="13">
        <f t="shared" si="0"/>
        <v>0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2:17" ht="15">
      <c r="B69" s="11"/>
      <c r="C69" s="12"/>
      <c r="D69" s="12"/>
      <c r="E69" s="13">
        <f t="shared" si="0"/>
        <v>0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15">
      <c r="B70" s="11"/>
      <c r="C70" s="12"/>
      <c r="D70" s="12"/>
      <c r="E70" s="13">
        <f t="shared" si="0"/>
        <v>0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2:17" ht="15">
      <c r="B71" s="11"/>
      <c r="C71" s="12"/>
      <c r="D71" s="12"/>
      <c r="E71" s="13">
        <f t="shared" si="0"/>
        <v>0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2:17" ht="15">
      <c r="B72" s="11"/>
      <c r="C72" s="12"/>
      <c r="D72" s="12"/>
      <c r="E72" s="13">
        <f t="shared" si="0"/>
        <v>0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ht="15">
      <c r="B73" s="11"/>
      <c r="C73" s="12"/>
      <c r="D73" s="12"/>
      <c r="E73" s="13">
        <f t="shared" si="0"/>
        <v>0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ht="15">
      <c r="B74" s="11"/>
      <c r="C74" s="12"/>
      <c r="D74" s="12"/>
      <c r="E74" s="13">
        <f t="shared" si="0"/>
        <v>0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2:17" ht="15">
      <c r="B75" s="11"/>
      <c r="C75" s="12"/>
      <c r="D75" s="12"/>
      <c r="E75" s="13">
        <f t="shared" si="0"/>
        <v>0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ht="15">
      <c r="B76" s="11"/>
      <c r="C76" s="12"/>
      <c r="D76" s="12"/>
      <c r="E76" s="13">
        <f t="shared" si="0"/>
        <v>0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2:17" ht="15">
      <c r="B77" s="11"/>
      <c r="C77" s="12"/>
      <c r="D77" s="12"/>
      <c r="E77" s="13">
        <f t="shared" si="0"/>
        <v>0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2:17" ht="15">
      <c r="B78" s="11"/>
      <c r="C78" s="12"/>
      <c r="D78" s="12"/>
      <c r="E78" s="13">
        <f t="shared" si="0"/>
        <v>0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2:17" ht="15">
      <c r="B79" s="11"/>
      <c r="C79" s="12"/>
      <c r="D79" s="12"/>
      <c r="E79" s="13">
        <f t="shared" si="0"/>
        <v>0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5">
      <c r="B80" s="11"/>
      <c r="C80" s="12"/>
      <c r="D80" s="12"/>
      <c r="E80" s="13">
        <f t="shared" si="0"/>
        <v>0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ht="15">
      <c r="B81" s="11"/>
      <c r="C81" s="12"/>
      <c r="D81" s="12"/>
      <c r="E81" s="13">
        <f t="shared" si="0"/>
        <v>0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2:17" ht="15">
      <c r="B82" s="11"/>
      <c r="C82" s="12"/>
      <c r="D82" s="12"/>
      <c r="E82" s="13">
        <f t="shared" si="0"/>
        <v>0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2:17" ht="15">
      <c r="B83" s="11"/>
      <c r="C83" s="12"/>
      <c r="D83" s="12"/>
      <c r="E83" s="13">
        <f t="shared" si="0"/>
        <v>0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ht="15">
      <c r="E84" s="13">
        <f t="shared" si="0"/>
        <v>0</v>
      </c>
    </row>
    <row r="85" ht="15">
      <c r="E85" s="13">
        <f t="shared" si="0"/>
        <v>0</v>
      </c>
    </row>
    <row r="86" ht="15">
      <c r="E86" s="13">
        <f t="shared" si="0"/>
        <v>0</v>
      </c>
    </row>
    <row r="87" ht="15">
      <c r="E87" s="13">
        <f t="shared" si="0"/>
        <v>0</v>
      </c>
    </row>
    <row r="88" ht="15">
      <c r="E88" s="13">
        <f t="shared" si="0"/>
        <v>0</v>
      </c>
    </row>
    <row r="89" ht="15">
      <c r="E89" s="13">
        <f t="shared" si="0"/>
        <v>0</v>
      </c>
    </row>
    <row r="90" ht="15">
      <c r="E90" s="13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8">
      <selection activeCell="P38" sqref="P38"/>
    </sheetView>
  </sheetViews>
  <sheetFormatPr defaultColWidth="10.00390625" defaultRowHeight="15.75"/>
  <cols>
    <col min="1" max="16384" width="10.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zoomScale="120" zoomScaleNormal="120" workbookViewId="0" topLeftCell="A1">
      <selection activeCell="A22" sqref="A22"/>
    </sheetView>
  </sheetViews>
  <sheetFormatPr defaultColWidth="10.00390625" defaultRowHeight="15.75"/>
  <cols>
    <col min="1" max="16384" width="10.625" style="0" customWidth="1"/>
  </cols>
  <sheetData>
    <row r="2" spans="1:6" ht="15.75" customHeight="1">
      <c r="A2" s="14" t="s">
        <v>23</v>
      </c>
      <c r="B2" s="14"/>
      <c r="C2" s="14"/>
      <c r="D2" s="14"/>
      <c r="E2" s="14"/>
      <c r="F2" s="15"/>
    </row>
    <row r="3" spans="1:6" ht="15.75">
      <c r="A3" s="14"/>
      <c r="B3" s="14"/>
      <c r="C3" s="14"/>
      <c r="D3" s="14"/>
      <c r="E3" s="14"/>
      <c r="F3" s="15"/>
    </row>
    <row r="4" spans="1:6" ht="15.75">
      <c r="A4" s="14"/>
      <c r="B4" s="14"/>
      <c r="C4" s="14"/>
      <c r="D4" s="14"/>
      <c r="E4" s="14"/>
      <c r="F4" s="15"/>
    </row>
    <row r="5" spans="1:6" ht="15.75">
      <c r="A5" s="14"/>
      <c r="B5" s="14"/>
      <c r="C5" s="14"/>
      <c r="D5" s="14"/>
      <c r="E5" s="14"/>
      <c r="F5" s="15"/>
    </row>
    <row r="6" ht="15.75">
      <c r="F6" s="15"/>
    </row>
    <row r="7" spans="1:6" ht="15.75">
      <c r="A7" s="16" t="s">
        <v>24</v>
      </c>
      <c r="B7" s="16" t="s">
        <v>25</v>
      </c>
      <c r="C7" s="16" t="s">
        <v>26</v>
      </c>
      <c r="D7" s="16" t="s">
        <v>27</v>
      </c>
      <c r="E7" s="16" t="s">
        <v>28</v>
      </c>
      <c r="F7" s="15"/>
    </row>
    <row r="8" spans="1:6" ht="15">
      <c r="A8" s="17" t="s">
        <v>29</v>
      </c>
      <c r="B8" s="18">
        <f>EffortRawData!D5</f>
        <v>142</v>
      </c>
      <c r="C8" s="18">
        <f>B8</f>
        <v>142</v>
      </c>
      <c r="D8" s="18">
        <f>EffortRawData!D5</f>
        <v>142</v>
      </c>
      <c r="E8" s="12">
        <v>0</v>
      </c>
      <c r="F8" s="15"/>
    </row>
    <row r="9" spans="1:6" ht="15">
      <c r="A9" s="19">
        <f>EffortRawData!F$6</f>
        <v>44448</v>
      </c>
      <c r="B9" s="18">
        <f>EffortRawData!F5</f>
        <v>130</v>
      </c>
      <c r="C9" s="18">
        <f aca="true" t="shared" si="0" ref="C9:C20">C8-(C$8/$E$20)</f>
        <v>130.16666666666666</v>
      </c>
      <c r="D9" s="18">
        <f aca="true" t="shared" si="1" ref="D9:D20">IF($B9=$B8,MAX(0,$D8-($B$8-$D8)/MAX(1,$E8)),$B9)</f>
        <v>130</v>
      </c>
      <c r="E9" s="12">
        <v>1</v>
      </c>
      <c r="F9" s="15"/>
    </row>
    <row r="10" spans="1:7" ht="15">
      <c r="A10" s="19">
        <f>EffortRawData!G$6</f>
        <v>44455</v>
      </c>
      <c r="B10" s="18">
        <f>EffortRawData!G5</f>
        <v>130</v>
      </c>
      <c r="C10" s="18">
        <f t="shared" si="0"/>
        <v>118.33333333333333</v>
      </c>
      <c r="D10" s="18">
        <f t="shared" si="1"/>
        <v>118</v>
      </c>
      <c r="E10" s="12">
        <v>2</v>
      </c>
      <c r="F10" s="20"/>
      <c r="G10" s="21"/>
    </row>
    <row r="11" spans="1:7" ht="15">
      <c r="A11" s="19">
        <f>EffortRawData!H$6</f>
        <v>44462</v>
      </c>
      <c r="B11" s="18">
        <f>EffortRawData!H5</f>
        <v>130</v>
      </c>
      <c r="C11" s="18">
        <f t="shared" si="0"/>
        <v>106.5</v>
      </c>
      <c r="D11" s="18">
        <f t="shared" si="1"/>
        <v>106</v>
      </c>
      <c r="E11" s="12">
        <v>3</v>
      </c>
      <c r="F11" s="22"/>
      <c r="G11" s="18"/>
    </row>
    <row r="12" spans="1:6" ht="15">
      <c r="A12" s="19">
        <f>EffortRawData!I$6</f>
        <v>44469</v>
      </c>
      <c r="B12" s="18">
        <f>EffortRawData!I5</f>
        <v>130</v>
      </c>
      <c r="C12" s="18">
        <f t="shared" si="0"/>
        <v>94.66666666666667</v>
      </c>
      <c r="D12" s="18">
        <f t="shared" si="1"/>
        <v>94</v>
      </c>
      <c r="E12" s="12">
        <v>4</v>
      </c>
      <c r="F12" s="20"/>
    </row>
    <row r="13" spans="1:6" ht="15">
      <c r="A13" s="19">
        <f>EffortRawData!J$6</f>
        <v>44476</v>
      </c>
      <c r="B13" s="18">
        <f>EffortRawData!J5</f>
        <v>130</v>
      </c>
      <c r="C13" s="18">
        <f t="shared" si="0"/>
        <v>82.83333333333334</v>
      </c>
      <c r="D13" s="18">
        <f t="shared" si="1"/>
        <v>82</v>
      </c>
      <c r="E13" s="12">
        <v>5</v>
      </c>
      <c r="F13" s="20"/>
    </row>
    <row r="14" spans="1:6" ht="15">
      <c r="A14" s="19">
        <f>EffortRawData!K$6</f>
        <v>44483</v>
      </c>
      <c r="B14" s="18">
        <f>EffortRawData!K5</f>
        <v>130</v>
      </c>
      <c r="C14" s="18">
        <f t="shared" si="0"/>
        <v>71.00000000000001</v>
      </c>
      <c r="D14" s="18">
        <f t="shared" si="1"/>
        <v>70</v>
      </c>
      <c r="E14" s="12">
        <v>6</v>
      </c>
      <c r="F14" s="20"/>
    </row>
    <row r="15" spans="1:6" ht="15">
      <c r="A15" s="19">
        <f>EffortRawData!L$6</f>
        <v>44490</v>
      </c>
      <c r="B15" s="18">
        <f>EffortRawData!L5</f>
        <v>130</v>
      </c>
      <c r="C15" s="18">
        <f t="shared" si="0"/>
        <v>59.16666666666668</v>
      </c>
      <c r="D15" s="18">
        <f t="shared" si="1"/>
        <v>58</v>
      </c>
      <c r="E15" s="12">
        <v>7</v>
      </c>
      <c r="F15" s="20"/>
    </row>
    <row r="16" spans="1:6" ht="15">
      <c r="A16" s="19">
        <f>EffortRawData!M$6</f>
        <v>44497</v>
      </c>
      <c r="B16" s="18">
        <f>EffortRawData!M5</f>
        <v>130</v>
      </c>
      <c r="C16" s="18">
        <f t="shared" si="0"/>
        <v>47.33333333333334</v>
      </c>
      <c r="D16" s="18">
        <f t="shared" si="1"/>
        <v>46</v>
      </c>
      <c r="E16" s="12">
        <v>8</v>
      </c>
      <c r="F16" s="20"/>
    </row>
    <row r="17" spans="1:6" ht="15">
      <c r="A17" s="19">
        <f>EffortRawData!N$6</f>
        <v>44504</v>
      </c>
      <c r="B17" s="18">
        <f>EffortRawData!N5</f>
        <v>130</v>
      </c>
      <c r="C17" s="18">
        <f t="shared" si="0"/>
        <v>35.50000000000001</v>
      </c>
      <c r="D17" s="18">
        <f t="shared" si="1"/>
        <v>34</v>
      </c>
      <c r="E17" s="12">
        <v>9</v>
      </c>
      <c r="F17" s="20"/>
    </row>
    <row r="18" spans="1:6" ht="15">
      <c r="A18" s="19">
        <f>EffortRawData!O$6</f>
        <v>44511</v>
      </c>
      <c r="B18" s="18">
        <f>EffortRawData!O5</f>
        <v>130</v>
      </c>
      <c r="C18" s="18">
        <f t="shared" si="0"/>
        <v>23.66666666666667</v>
      </c>
      <c r="D18" s="18">
        <f t="shared" si="1"/>
        <v>22</v>
      </c>
      <c r="E18" s="12">
        <v>10</v>
      </c>
      <c r="F18" s="20"/>
    </row>
    <row r="19" spans="1:6" ht="15">
      <c r="A19" s="19">
        <f>EffortRawData!P$6</f>
        <v>44518</v>
      </c>
      <c r="B19" s="18">
        <f>EffortRawData!P5</f>
        <v>130</v>
      </c>
      <c r="C19" s="18">
        <f t="shared" si="0"/>
        <v>11.833333333333337</v>
      </c>
      <c r="D19" s="18">
        <f t="shared" si="1"/>
        <v>10</v>
      </c>
      <c r="E19" s="12">
        <v>11</v>
      </c>
      <c r="F19" s="20"/>
    </row>
    <row r="20" spans="1:6" ht="15">
      <c r="A20" s="19">
        <f>EffortRawData!Q$6</f>
        <v>44525</v>
      </c>
      <c r="B20" s="18">
        <f>EffortRawData!Q5</f>
        <v>130</v>
      </c>
      <c r="C20" s="18">
        <f t="shared" si="0"/>
        <v>0</v>
      </c>
      <c r="D20" s="18">
        <f t="shared" si="1"/>
        <v>0</v>
      </c>
      <c r="E20" s="12">
        <v>12</v>
      </c>
      <c r="F20" s="20"/>
    </row>
    <row r="21" spans="1:6" ht="15">
      <c r="A21" s="19"/>
      <c r="B21" s="18"/>
      <c r="C21" s="18"/>
      <c r="D21" s="18"/>
      <c r="E21" s="12"/>
      <c r="F21" s="15"/>
    </row>
    <row r="22" spans="1:6" ht="15.75">
      <c r="A22" s="15"/>
      <c r="B22" s="15"/>
      <c r="C22" s="15"/>
      <c r="D22" s="15"/>
      <c r="E22" s="15"/>
      <c r="F22" s="15"/>
    </row>
    <row r="23" spans="1:6" ht="15.75">
      <c r="A23" s="15"/>
      <c r="B23" s="15"/>
      <c r="C23" s="15"/>
      <c r="D23" s="15"/>
      <c r="E23" s="15"/>
      <c r="F23" s="15"/>
    </row>
  </sheetData>
  <sheetProtection selectLockedCells="1" selectUnlockedCells="1"/>
  <mergeCells count="1">
    <mergeCell ref="A2:E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dcterms:created xsi:type="dcterms:W3CDTF">2021-01-28T23:18:53Z</dcterms:created>
  <dcterms:modified xsi:type="dcterms:W3CDTF">2021-09-08T20:17:35Z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