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<sst xmlns="http://schemas.openxmlformats.org/spreadsheetml/2006/main" count="69" uniqueCount="69">
  <si>
    <t xml:space="preserve">This week:</t>
  </si>
  <si>
    <t xml:space="preserve">Actual Weekly Effort Per Task</t>
  </si>
  <si>
    <t xml:space="preserve">Task</t>
  </si>
  <si>
    <t xml:space="preserve">Actual Task
Effort</t>
  </si>
  <si>
    <t xml:space="preserve">Estimated Task
Effort</t>
  </si>
  <si>
    <t xml:space="preserve">Task 1</t>
  </si>
  <si>
    <t xml:space="preserve">Task 2</t>
  </si>
  <si>
    <t xml:space="preserve">Task 3</t>
  </si>
  <si>
    <t xml:space="preserve">Task 4</t>
  </si>
  <si>
    <t xml:space="preserve">Task 5</t>
  </si>
  <si>
    <t xml:space="preserve">Task 6</t>
  </si>
  <si>
    <t xml:space="preserve">Task 7</t>
  </si>
  <si>
    <t xml:space="preserve">Task 8</t>
  </si>
  <si>
    <t xml:space="preserve">Task 9</t>
  </si>
  <si>
    <t xml:space="preserve">Task 10</t>
  </si>
  <si>
    <t xml:space="preserve">Task 11</t>
  </si>
  <si>
    <t xml:space="preserve">Task 12</t>
  </si>
  <si>
    <t xml:space="preserve">Task 13</t>
  </si>
  <si>
    <t xml:space="preserve">Task 14</t>
  </si>
  <si>
    <t xml:space="preserve">Task 15</t>
  </si>
  <si>
    <t xml:space="preserve">Task 16</t>
  </si>
  <si>
    <t xml:space="preserve">Task 17</t>
  </si>
  <si>
    <t xml:space="preserve">Task 18</t>
  </si>
  <si>
    <t xml:space="preserve">Task 19</t>
  </si>
  <si>
    <t xml:space="preserve">Task 20</t>
  </si>
  <si>
    <t xml:space="preserve">Task 21</t>
  </si>
  <si>
    <t xml:space="preserve">Task 22</t>
  </si>
  <si>
    <t xml:space="preserve">Task 23</t>
  </si>
  <si>
    <t xml:space="preserve">Task 24</t>
  </si>
  <si>
    <t xml:space="preserve">Task 25</t>
  </si>
  <si>
    <t xml:space="preserve">Task 26</t>
  </si>
  <si>
    <t xml:space="preserve">Task 27</t>
  </si>
  <si>
    <t xml:space="preserve">Task 28</t>
  </si>
  <si>
    <t xml:space="preserve">Task 29</t>
  </si>
  <si>
    <t xml:space="preserve">Task 30</t>
  </si>
  <si>
    <t xml:space="preserve">Task 31</t>
  </si>
  <si>
    <t xml:space="preserve">Task 32</t>
  </si>
  <si>
    <t xml:space="preserve">Task 33</t>
  </si>
  <si>
    <t xml:space="preserve">Task 34</t>
  </si>
  <si>
    <t xml:space="preserve">Task 35</t>
  </si>
  <si>
    <t xml:space="preserve">Task 36</t>
  </si>
  <si>
    <t xml:space="preserve">Task 37</t>
  </si>
  <si>
    <t xml:space="preserve">Task 38</t>
  </si>
  <si>
    <t xml:space="preserve">Task 39</t>
  </si>
  <si>
    <t xml:space="preserve">Task 40</t>
  </si>
  <si>
    <t xml:space="preserve">Task 41</t>
  </si>
  <si>
    <t xml:space="preserve">Task 42</t>
  </si>
  <si>
    <t xml:space="preserve">Planned weekly effort</t>
  </si>
  <si>
    <t xml:space="preserve">Actual Weekly Effort</t>
  </si>
  <si>
    <t xml:space="preserve">Date</t>
  </si>
  <si>
    <t xml:space="preserve">Week number</t>
  </si>
  <si>
    <t xml:space="preserve">Planned Burndown</t>
  </si>
  <si>
    <t xml:space="preserve">Ideal Burndown</t>
  </si>
  <si>
    <t xml:space="preserve">Actual Burndown</t>
  </si>
  <si>
    <t xml:space="preserve">Past Rate</t>
  </si>
  <si>
    <t xml:space="preserve">Future Rate</t>
  </si>
  <si>
    <t xml:space="preserve">Criteria</t>
  </si>
  <si>
    <t xml:space="preserve">Points</t>
  </si>
  <si>
    <t xml:space="preserve">Upload valid spreadsheet</t>
  </si>
  <si>
    <t xml:space="preserve">Average at least 9 hours/week</t>
  </si>
  <si>
    <t xml:space="preserve">Average at most 12 hours/week, or instructor permission</t>
  </si>
  <si>
    <t xml:space="preserve">Completes all tasks</t>
  </si>
  <si>
    <t xml:space="preserve">Avoids dramatic increase in effort</t>
  </si>
  <si>
    <t xml:space="preserve">At least 10 tasks</t>
  </si>
  <si>
    <t xml:space="preserve">Future tasks should have 3-30 hours of expected effort</t>
  </si>
  <si>
    <t xml:space="preserve">Current tasks should have 3-12 hours of expected effort</t>
  </si>
  <si>
    <t xml:space="preserve">Completed tasks should require no more than 12 hours of actual effort</t>
  </si>
  <si>
    <t xml:space="preserve">No effort reported in future weeks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</si>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</sst>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DD/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6.4"/>
      <name val="Ubuntu"/>
      <family val="0"/>
      <charset val="1"/>
    </font>
    <font>
      <sz val="6.4"/>
      <color rgb="FF4C4C4C"/>
      <name val="Ubuntu"/>
      <family val="0"/>
      <charset val="1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DC010"/>
        <bgColor rgb="FFFFD32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D32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DC01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4C4C4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Burndown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Sheet1!$A$50:$A$50</c:f>
              <c:strCache>
                <c:ptCount val="1"/>
                <c:pt idx="0">
                  <c:v>Planned Burndown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Sheet1!$B$49:$P$49</c:f>
              <c:strCach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Sheet1!$B$50:$P$50</c:f>
              <c:numCache>
                <c:formatCode>General</c:formatCode>
                <c:ptCount val="15"/>
                <c:pt idx="0">
                  <c:v>142</c:v>
                </c:pt>
                <c:pt idx="1">
                  <c:v>134</c:v>
                </c:pt>
                <c:pt idx="2">
                  <c:v>120</c:v>
                </c:pt>
                <c:pt idx="3">
                  <c:v>110</c:v>
                </c:pt>
                <c:pt idx="4">
                  <c:v>100</c:v>
                </c:pt>
                <c:pt idx="5">
                  <c:v>90</c:v>
                </c:pt>
                <c:pt idx="6">
                  <c:v>80</c:v>
                </c:pt>
                <c:pt idx="7">
                  <c:v>70</c:v>
                </c:pt>
                <c:pt idx="8">
                  <c:v>60</c:v>
                </c:pt>
                <c:pt idx="9">
                  <c:v>50</c:v>
                </c:pt>
                <c:pt idx="10">
                  <c:v>40</c:v>
                </c:pt>
                <c:pt idx="11">
                  <c:v>30</c:v>
                </c:pt>
                <c:pt idx="12">
                  <c:v>20</c:v>
                </c:pt>
                <c:pt idx="13">
                  <c:v>10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Sheet1!$A$52:$A$52</c:f>
              <c:strCache>
                <c:ptCount val="1"/>
                <c:pt idx="0">
                  <c:v>Actual Burndown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Sheet1!$B$49:$P$49</c:f>
              <c:strCach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Sheet1!$B$52:$P$52</c:f>
              <c:numCache>
                <c:formatCode>General</c:formatCode>
                <c:ptCount val="15"/>
                <c:pt idx="0">
                  <c:v>142</c:v>
                </c:pt>
                <c:pt idx="1">
                  <c:v>134</c:v>
                </c:pt>
                <c:pt idx="2">
                  <c:v>120</c:v>
                </c:pt>
                <c:pt idx="3">
                  <c:v>110</c:v>
                </c:pt>
                <c:pt idx="4">
                  <c:v>100</c:v>
                </c:pt>
                <c:pt idx="5">
                  <c:v>90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Sheet1!$A$51:$A$51</c:f>
              <c:strCache>
                <c:ptCount val="1"/>
                <c:pt idx="0">
                  <c:v>Ideal Burndown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Sheet1!$B$49:$P$49</c:f>
              <c:strCach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Sheet1!$B$51:$P$51</c:f>
              <c:numCache>
                <c:formatCode>General</c:formatCode>
                <c:ptCount val="15"/>
                <c:pt idx="0">
                  <c:v>142</c:v>
                </c:pt>
                <c:pt idx="1">
                  <c:v>131.857142857143</c:v>
                </c:pt>
                <c:pt idx="2">
                  <c:v>121.714285714286</c:v>
                </c:pt>
                <c:pt idx="3">
                  <c:v>111.571428571429</c:v>
                </c:pt>
                <c:pt idx="4">
                  <c:v>101.428571428571</c:v>
                </c:pt>
                <c:pt idx="5">
                  <c:v>91.2857142857143</c:v>
                </c:pt>
                <c:pt idx="6">
                  <c:v>81.1428571428572</c:v>
                </c:pt>
                <c:pt idx="7">
                  <c:v>71</c:v>
                </c:pt>
                <c:pt idx="8">
                  <c:v>60.8571428571429</c:v>
                </c:pt>
                <c:pt idx="9">
                  <c:v>50.7142857142858</c:v>
                </c:pt>
                <c:pt idx="10">
                  <c:v>40.5714285714286</c:v>
                </c:pt>
                <c:pt idx="11">
                  <c:v>30.4285714285715</c:v>
                </c:pt>
                <c:pt idx="12">
                  <c:v>20.2857142857143</c:v>
                </c:pt>
                <c:pt idx="13">
                  <c:v>10.1428571428572</c:v>
                </c:pt>
                <c:pt idx="14">
                  <c:v>4.2632564145606E-014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16849350"/>
        <c:axId val="72529495"/>
      </c:lineChart>
      <c:catAx>
        <c:axId val="1684935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Week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2529495"/>
        <c:crosses val="autoZero"/>
        <c:auto val="1"/>
        <c:lblAlgn val="ctr"/>
        <c:lblOffset val="100"/>
      </c:catAx>
      <c:valAx>
        <c:axId val="7252949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Effort Remaining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684935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252720</xdr:colOff>
      <xdr:row>69</xdr:row>
      <xdr:rowOff>9000</xdr:rowOff>
    </xdr:from>
    <xdr:to>
      <xdr:col>14</xdr:col>
      <xdr:colOff>741240</xdr:colOff>
      <xdr:row>96</xdr:row>
      <xdr:rowOff>11160</xdr:rowOff>
    </xdr:to>
    <xdr:graphicFrame>
      <xdr:nvGraphicFramePr>
        <xdr:cNvPr id="0" name=""/>
        <xdr:cNvGraphicFramePr/>
      </xdr:nvGraphicFramePr>
      <xdr:xfrm>
        <a:off x="6024600" y="11651040"/>
        <a:ext cx="7803720" cy="4391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RowHeight="12.8" zeroHeight="false" outlineLevelRow="0" outlineLevelCol="0"/>
  <cols>
    <col collapsed="false" customWidth="true" hidden="false" outlineLevel="0" max="1" min="1" style="0" width="26.39"/>
    <col collapsed="false" customWidth="true" hidden="false" outlineLevel="0" max="2" min="2" style="0" width="11.3"/>
    <col collapsed="false" customWidth="true" hidden="false" outlineLevel="0" max="4" min="3" style="0" width="16.3"/>
    <col collapsed="false" customWidth="false" hidden="false" outlineLevel="0" max="1025" min="5" style="0" width="11.52"/>
  </cols>
  <sheetData>
    <row r="1" customFormat="false" ht="12.8" hidden="false" customHeight="false" outlineLevel="0" collapsed="false">
      <c r="A1" s="0" t="s">
        <v>0</v>
      </c>
      <c r="B1" s="1" t="n">
        <v>44091</v>
      </c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23.85" hidden="false" customHeight="false" outlineLevel="0" collapsed="false">
      <c r="A2" s="0" t="s">
        <v>2</v>
      </c>
      <c r="B2" s="3" t="s">
        <v>3</v>
      </c>
      <c r="C2" s="4" t="s">
        <v>4</v>
      </c>
      <c r="D2" s="5" t="n">
        <v>44063</v>
      </c>
      <c r="E2" s="5" t="n">
        <f aca="false">D2+7</f>
        <v>44070</v>
      </c>
      <c r="F2" s="5" t="n">
        <f aca="false">E2+7</f>
        <v>44077</v>
      </c>
      <c r="G2" s="5" t="n">
        <f aca="false">F2+7</f>
        <v>44084</v>
      </c>
      <c r="H2" s="5" t="n">
        <f aca="false">G2+7</f>
        <v>44091</v>
      </c>
      <c r="I2" s="5" t="n">
        <f aca="false">H2+7</f>
        <v>44098</v>
      </c>
      <c r="J2" s="5" t="n">
        <f aca="false">I2+7</f>
        <v>44105</v>
      </c>
      <c r="K2" s="5" t="n">
        <f aca="false">J2+7</f>
        <v>44112</v>
      </c>
      <c r="L2" s="5" t="n">
        <f aca="false">K2+7</f>
        <v>44119</v>
      </c>
      <c r="M2" s="5" t="n">
        <f aca="false">L2+7</f>
        <v>44126</v>
      </c>
      <c r="N2" s="5" t="n">
        <f aca="false">M2+7</f>
        <v>44133</v>
      </c>
      <c r="O2" s="5" t="n">
        <f aca="false">N2+7</f>
        <v>44140</v>
      </c>
      <c r="P2" s="5" t="n">
        <f aca="false">O2+7</f>
        <v>44147</v>
      </c>
      <c r="Q2" s="5" t="n">
        <f aca="false">P2+7</f>
        <v>44154</v>
      </c>
    </row>
    <row r="3" customFormat="false" ht="12.8" hidden="false" customHeight="false" outlineLevel="0" collapsed="false">
      <c r="A3" s="6" t="s">
        <v>5</v>
      </c>
      <c r="B3" s="3" t="n">
        <f aca="false">SUM(D3:Q3)</f>
        <v>8</v>
      </c>
      <c r="C3" s="6" t="n">
        <v>8</v>
      </c>
      <c r="D3" s="6" t="n">
        <v>8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customFormat="false" ht="12.8" hidden="false" customHeight="false" outlineLevel="0" collapsed="false">
      <c r="A4" s="6" t="s">
        <v>6</v>
      </c>
      <c r="B4" s="3" t="n">
        <f aca="false">SUM(D4:Q4)</f>
        <v>6</v>
      </c>
      <c r="C4" s="6" t="n">
        <v>6</v>
      </c>
      <c r="D4" s="6"/>
      <c r="E4" s="6" t="n">
        <v>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customFormat="false" ht="12.8" hidden="false" customHeight="false" outlineLevel="0" collapsed="false">
      <c r="A5" s="6" t="s">
        <v>7</v>
      </c>
      <c r="B5" s="3" t="n">
        <f aca="false">SUM(D5:Q5)</f>
        <v>6</v>
      </c>
      <c r="C5" s="6" t="n">
        <v>6</v>
      </c>
      <c r="D5" s="6"/>
      <c r="E5" s="6" t="n">
        <v>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customFormat="false" ht="12.8" hidden="false" customHeight="false" outlineLevel="0" collapsed="false">
      <c r="A6" s="6" t="s">
        <v>8</v>
      </c>
      <c r="B6" s="3" t="n">
        <f aca="false">SUM(D6:Q6)</f>
        <v>6</v>
      </c>
      <c r="C6" s="6" t="n">
        <v>6</v>
      </c>
      <c r="D6" s="6"/>
      <c r="E6" s="6" t="n">
        <v>2</v>
      </c>
      <c r="F6" s="6" t="n">
        <v>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customFormat="false" ht="12.8" hidden="false" customHeight="false" outlineLevel="0" collapsed="false">
      <c r="A7" s="6" t="s">
        <v>9</v>
      </c>
      <c r="B7" s="3" t="n">
        <f aca="false">SUM(D7:Q7)</f>
        <v>12</v>
      </c>
      <c r="C7" s="6" t="n">
        <v>12</v>
      </c>
      <c r="D7" s="6"/>
      <c r="E7" s="6"/>
      <c r="F7" s="6" t="n">
        <v>6</v>
      </c>
      <c r="G7" s="6" t="n">
        <v>6</v>
      </c>
      <c r="H7" s="6"/>
      <c r="I7" s="6"/>
      <c r="J7" s="6"/>
      <c r="K7" s="6"/>
      <c r="L7" s="6"/>
      <c r="M7" s="6"/>
      <c r="N7" s="6"/>
      <c r="O7" s="6"/>
      <c r="P7" s="6"/>
      <c r="Q7" s="6"/>
    </row>
    <row r="8" customFormat="false" ht="12.8" hidden="false" customHeight="false" outlineLevel="0" collapsed="false">
      <c r="A8" s="6" t="s">
        <v>10</v>
      </c>
      <c r="B8" s="3" t="n">
        <f aca="false">SUM(D8:Q8)</f>
        <v>12</v>
      </c>
      <c r="C8" s="6" t="n">
        <v>12</v>
      </c>
      <c r="D8" s="6"/>
      <c r="E8" s="6"/>
      <c r="F8" s="6"/>
      <c r="G8" s="6" t="n">
        <v>4</v>
      </c>
      <c r="H8" s="6" t="n">
        <v>8</v>
      </c>
      <c r="I8" s="6"/>
      <c r="J8" s="6"/>
      <c r="K8" s="6"/>
      <c r="L8" s="6"/>
      <c r="M8" s="6"/>
      <c r="N8" s="6"/>
      <c r="O8" s="6"/>
      <c r="P8" s="6"/>
      <c r="Q8" s="6"/>
    </row>
    <row r="9" customFormat="false" ht="12.8" hidden="false" customHeight="false" outlineLevel="0" collapsed="false">
      <c r="A9" s="6" t="s">
        <v>11</v>
      </c>
      <c r="B9" s="3" t="n">
        <f aca="false">SUM(D9:Q9)</f>
        <v>2</v>
      </c>
      <c r="C9" s="6" t="n">
        <v>12</v>
      </c>
      <c r="D9" s="6"/>
      <c r="E9" s="6"/>
      <c r="F9" s="6"/>
      <c r="G9" s="6"/>
      <c r="H9" s="6" t="n">
        <v>2</v>
      </c>
      <c r="I9" s="6"/>
      <c r="J9" s="6"/>
      <c r="K9" s="6"/>
      <c r="L9" s="6"/>
      <c r="M9" s="6"/>
      <c r="N9" s="6"/>
      <c r="O9" s="6"/>
      <c r="P9" s="6"/>
      <c r="Q9" s="6"/>
    </row>
    <row r="10" customFormat="false" ht="12.8" hidden="false" customHeight="false" outlineLevel="0" collapsed="false">
      <c r="A10" s="6" t="s">
        <v>12</v>
      </c>
      <c r="B10" s="3" t="n">
        <f aca="false">SUM(D10:Q10)</f>
        <v>0</v>
      </c>
      <c r="C10" s="6" t="n">
        <v>18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customFormat="false" ht="12.8" hidden="false" customHeight="false" outlineLevel="0" collapsed="false">
      <c r="A11" s="6" t="s">
        <v>13</v>
      </c>
      <c r="B11" s="3" t="n">
        <f aca="false">SUM(D11:Q11)</f>
        <v>0</v>
      </c>
      <c r="C11" s="6" t="n">
        <v>18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customFormat="false" ht="12.8" hidden="false" customHeight="false" outlineLevel="0" collapsed="false">
      <c r="A12" s="6" t="s">
        <v>14</v>
      </c>
      <c r="B12" s="3" t="n">
        <f aca="false">SUM(D12:Q12)</f>
        <v>0</v>
      </c>
      <c r="C12" s="6" t="n">
        <v>18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customFormat="false" ht="12.8" hidden="false" customHeight="false" outlineLevel="0" collapsed="false">
      <c r="A13" s="6" t="s">
        <v>15</v>
      </c>
      <c r="B13" s="3" t="n">
        <f aca="false">SUM(D13:Q13)</f>
        <v>0</v>
      </c>
      <c r="C13" s="6" t="n">
        <v>26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customFormat="false" ht="12.8" hidden="false" customHeight="false" outlineLevel="0" collapsed="false">
      <c r="A14" s="6" t="s">
        <v>16</v>
      </c>
      <c r="B14" s="3" t="n">
        <f aca="false">SUM(D14:Q14)</f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customFormat="false" ht="12.8" hidden="false" customHeight="false" outlineLevel="0" collapsed="false">
      <c r="A15" s="6" t="s">
        <v>17</v>
      </c>
      <c r="B15" s="3" t="n">
        <f aca="false">SUM(D15:Q15)</f>
        <v>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customFormat="false" ht="12.8" hidden="false" customHeight="false" outlineLevel="0" collapsed="false">
      <c r="A16" s="6" t="s">
        <v>18</v>
      </c>
      <c r="B16" s="3" t="n">
        <f aca="false">SUM(D16:Q16)</f>
        <v>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customFormat="false" ht="12.8" hidden="false" customHeight="false" outlineLevel="0" collapsed="false">
      <c r="A17" s="6" t="s">
        <v>19</v>
      </c>
      <c r="B17" s="3" t="n">
        <f aca="false">SUM(D17:Q17)</f>
        <v>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customFormat="false" ht="12.8" hidden="false" customHeight="false" outlineLevel="0" collapsed="false">
      <c r="A18" s="6" t="s">
        <v>20</v>
      </c>
      <c r="B18" s="3" t="n">
        <f aca="false">SUM(D18:Q18)</f>
        <v>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customFormat="false" ht="12.8" hidden="false" customHeight="false" outlineLevel="0" collapsed="false">
      <c r="A19" s="6" t="s">
        <v>21</v>
      </c>
      <c r="B19" s="3" t="n">
        <f aca="false">SUM(D19:Q19)</f>
        <v>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customFormat="false" ht="12.8" hidden="false" customHeight="false" outlineLevel="0" collapsed="false">
      <c r="A20" s="6" t="s">
        <v>22</v>
      </c>
      <c r="B20" s="3" t="n">
        <f aca="false">SUM(D20:Q20)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customFormat="false" ht="12.8" hidden="false" customHeight="false" outlineLevel="0" collapsed="false">
      <c r="A21" s="6" t="s">
        <v>23</v>
      </c>
      <c r="B21" s="3" t="n">
        <f aca="false">SUM(D21:Q21)</f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customFormat="false" ht="12.8" hidden="false" customHeight="false" outlineLevel="0" collapsed="false">
      <c r="A22" s="6" t="s">
        <v>24</v>
      </c>
      <c r="B22" s="3" t="n">
        <f aca="false">SUM(D22:Q22)</f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customFormat="false" ht="12.8" hidden="false" customHeight="false" outlineLevel="0" collapsed="false">
      <c r="A23" s="6" t="s">
        <v>25</v>
      </c>
      <c r="B23" s="3" t="n">
        <f aca="false">SUM(D23:Q23)</f>
        <v>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customFormat="false" ht="12.8" hidden="false" customHeight="false" outlineLevel="0" collapsed="false">
      <c r="A24" s="6" t="s">
        <v>26</v>
      </c>
      <c r="B24" s="3" t="n">
        <f aca="false">SUM(D24:Q24)</f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customFormat="false" ht="12.8" hidden="false" customHeight="false" outlineLevel="0" collapsed="false">
      <c r="A25" s="6" t="s">
        <v>27</v>
      </c>
      <c r="B25" s="3" t="n">
        <f aca="false">SUM(D25:Q25)</f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customFormat="false" ht="12.8" hidden="false" customHeight="false" outlineLevel="0" collapsed="false">
      <c r="A26" s="6" t="s">
        <v>28</v>
      </c>
      <c r="B26" s="3" t="n">
        <f aca="false">SUM(D26:Q26)</f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customFormat="false" ht="12.8" hidden="false" customHeight="false" outlineLevel="0" collapsed="false">
      <c r="A27" s="6" t="s">
        <v>29</v>
      </c>
      <c r="B27" s="3" t="n">
        <f aca="false">SUM(D27:Q27)</f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customFormat="false" ht="12.8" hidden="false" customHeight="false" outlineLevel="0" collapsed="false">
      <c r="A28" s="6" t="s">
        <v>30</v>
      </c>
      <c r="B28" s="3" t="n">
        <f aca="false">SUM(D28:Q28)</f>
        <v>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customFormat="false" ht="12.8" hidden="false" customHeight="false" outlineLevel="0" collapsed="false">
      <c r="A29" s="6" t="s">
        <v>31</v>
      </c>
      <c r="B29" s="3" t="n">
        <f aca="false">SUM(D29:Q29)</f>
        <v>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customFormat="false" ht="12.8" hidden="false" customHeight="false" outlineLevel="0" collapsed="false">
      <c r="A30" s="6" t="s">
        <v>32</v>
      </c>
      <c r="B30" s="3" t="n">
        <f aca="false">SUM(D30:Q30)</f>
        <v>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customFormat="false" ht="12.8" hidden="false" customHeight="false" outlineLevel="0" collapsed="false">
      <c r="A31" s="6" t="s">
        <v>33</v>
      </c>
      <c r="B31" s="3" t="n">
        <f aca="false">SUM(D31:Q31)</f>
        <v>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customFormat="false" ht="12.8" hidden="false" customHeight="false" outlineLevel="0" collapsed="false">
      <c r="A32" s="6" t="s">
        <v>34</v>
      </c>
      <c r="B32" s="3" t="n">
        <f aca="false">SUM(D32:Q32)</f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customFormat="false" ht="12.8" hidden="false" customHeight="false" outlineLevel="0" collapsed="false">
      <c r="A33" s="6" t="s">
        <v>35</v>
      </c>
      <c r="B33" s="3" t="n">
        <f aca="false">SUM(D33:Q33)</f>
        <v>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customFormat="false" ht="12.8" hidden="false" customHeight="false" outlineLevel="0" collapsed="false">
      <c r="A34" s="6" t="s">
        <v>36</v>
      </c>
      <c r="B34" s="3" t="n">
        <f aca="false">SUM(D34:Q34)</f>
        <v>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customFormat="false" ht="12.8" hidden="false" customHeight="false" outlineLevel="0" collapsed="false">
      <c r="A35" s="6" t="s">
        <v>37</v>
      </c>
      <c r="B35" s="3" t="n">
        <f aca="false">SUM(D35:Q35)</f>
        <v>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customFormat="false" ht="12.8" hidden="false" customHeight="false" outlineLevel="0" collapsed="false">
      <c r="A36" s="6" t="s">
        <v>38</v>
      </c>
      <c r="B36" s="3" t="n">
        <f aca="false">SUM(D36:Q36)</f>
        <v>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customFormat="false" ht="12.8" hidden="false" customHeight="false" outlineLevel="0" collapsed="false">
      <c r="A37" s="6" t="s">
        <v>39</v>
      </c>
      <c r="B37" s="3" t="n">
        <f aca="false">SUM(D37:Q37)</f>
        <v>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customFormat="false" ht="12.8" hidden="false" customHeight="false" outlineLevel="0" collapsed="false">
      <c r="A38" s="6" t="s">
        <v>40</v>
      </c>
      <c r="B38" s="3" t="n">
        <f aca="false">SUM(D38:Q38)</f>
        <v>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customFormat="false" ht="12.8" hidden="false" customHeight="false" outlineLevel="0" collapsed="false">
      <c r="A39" s="6" t="s">
        <v>41</v>
      </c>
      <c r="B39" s="3" t="n">
        <f aca="false">SUM(D39:Q39)</f>
        <v>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customFormat="false" ht="12.8" hidden="false" customHeight="false" outlineLevel="0" collapsed="false">
      <c r="A40" s="6" t="s">
        <v>42</v>
      </c>
      <c r="B40" s="3" t="n">
        <f aca="false">SUM(D40:Q40)</f>
        <v>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customFormat="false" ht="12.8" hidden="false" customHeight="false" outlineLevel="0" collapsed="false">
      <c r="A41" s="6" t="s">
        <v>43</v>
      </c>
      <c r="B41" s="3" t="n">
        <f aca="false">SUM(D41:Q41)</f>
        <v>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customFormat="false" ht="12.8" hidden="false" customHeight="false" outlineLevel="0" collapsed="false">
      <c r="A42" s="6" t="s">
        <v>44</v>
      </c>
      <c r="B42" s="3" t="n">
        <f aca="false">SUM(D42:Q42)</f>
        <v>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customFormat="false" ht="12.8" hidden="false" customHeight="false" outlineLevel="0" collapsed="false">
      <c r="A43" s="6" t="s">
        <v>45</v>
      </c>
      <c r="B43" s="3" t="n">
        <f aca="false">SUM(D43:Q43)</f>
        <v>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customFormat="false" ht="12.8" hidden="false" customHeight="false" outlineLevel="0" collapsed="false">
      <c r="A44" s="6" t="s">
        <v>46</v>
      </c>
      <c r="B44" s="3" t="n">
        <f aca="false">SUM(D44:Q44)</f>
        <v>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customFormat="false" ht="12.8" hidden="false" customHeight="false" outlineLevel="0" collapsed="false">
      <c r="A45" s="3" t="s">
        <v>47</v>
      </c>
      <c r="D45" s="6" t="n">
        <v>10</v>
      </c>
      <c r="E45" s="6" t="n">
        <v>10</v>
      </c>
      <c r="F45" s="6" t="n">
        <v>10</v>
      </c>
      <c r="G45" s="6" t="n">
        <v>10</v>
      </c>
      <c r="H45" s="6" t="n">
        <v>10</v>
      </c>
      <c r="I45" s="6" t="n">
        <v>10</v>
      </c>
      <c r="J45" s="6" t="n">
        <v>10</v>
      </c>
      <c r="K45" s="6" t="n">
        <v>10</v>
      </c>
      <c r="L45" s="6" t="n">
        <v>10</v>
      </c>
      <c r="M45" s="6" t="n">
        <v>10</v>
      </c>
      <c r="N45" s="6" t="n">
        <v>10</v>
      </c>
      <c r="O45" s="6" t="n">
        <v>10</v>
      </c>
      <c r="P45" s="6" t="n">
        <v>10</v>
      </c>
      <c r="Q45" s="6" t="n">
        <v>10</v>
      </c>
    </row>
    <row r="46" customFormat="false" ht="12.8" hidden="false" customHeight="false" outlineLevel="0" collapsed="false">
      <c r="A46" s="3" t="s">
        <v>48</v>
      </c>
      <c r="C46" s="3"/>
      <c r="D46" s="3" t="n">
        <f aca="false">SUM(D3:D44)</f>
        <v>8</v>
      </c>
      <c r="E46" s="3" t="n">
        <f aca="false">SUM(E3:E44)</f>
        <v>14</v>
      </c>
      <c r="F46" s="3" t="n">
        <f aca="false">SUM(F3:F44)</f>
        <v>10</v>
      </c>
      <c r="G46" s="3" t="n">
        <f aca="false">SUM(G3:G44)</f>
        <v>10</v>
      </c>
      <c r="H46" s="3" t="n">
        <f aca="false">SUM(H3:H44)</f>
        <v>10</v>
      </c>
      <c r="I46" s="3" t="n">
        <f aca="false">SUM(I3:I44)</f>
        <v>0</v>
      </c>
      <c r="J46" s="3" t="n">
        <f aca="false">SUM(J3:J44)</f>
        <v>0</v>
      </c>
      <c r="K46" s="3" t="n">
        <f aca="false">SUM(K3:K44)</f>
        <v>0</v>
      </c>
      <c r="L46" s="3" t="n">
        <f aca="false">SUM(L3:L44)</f>
        <v>0</v>
      </c>
      <c r="M46" s="3" t="n">
        <f aca="false">SUM(M3:M44)</f>
        <v>0</v>
      </c>
      <c r="N46" s="3" t="n">
        <f aca="false">SUM(N3:N44)</f>
        <v>0</v>
      </c>
      <c r="O46" s="3" t="n">
        <f aca="false">SUM(O3:O44)</f>
        <v>0</v>
      </c>
      <c r="P46" s="3" t="n">
        <f aca="false">SUM(P3:P44)</f>
        <v>0</v>
      </c>
      <c r="Q46" s="3" t="n">
        <f aca="false">SUM(Q3:Q44)</f>
        <v>0</v>
      </c>
    </row>
    <row r="48" customFormat="false" ht="12.8" hidden="false" customHeight="false" outlineLevel="0" collapsed="false">
      <c r="A48" s="3" t="s">
        <v>49</v>
      </c>
      <c r="B48" s="5" t="n">
        <f aca="false">C48-7</f>
        <v>44056</v>
      </c>
      <c r="C48" s="5" t="n">
        <v>44063</v>
      </c>
      <c r="D48" s="5" t="n">
        <f aca="false">C48+7</f>
        <v>44070</v>
      </c>
      <c r="E48" s="5" t="n">
        <f aca="false">D48+7</f>
        <v>44077</v>
      </c>
      <c r="F48" s="5" t="n">
        <f aca="false">E48+7</f>
        <v>44084</v>
      </c>
      <c r="G48" s="5" t="n">
        <f aca="false">F48+7</f>
        <v>44091</v>
      </c>
      <c r="H48" s="5" t="n">
        <f aca="false">G48+7</f>
        <v>44098</v>
      </c>
      <c r="I48" s="5" t="n">
        <f aca="false">H48+7</f>
        <v>44105</v>
      </c>
      <c r="J48" s="5" t="n">
        <f aca="false">I48+7</f>
        <v>44112</v>
      </c>
      <c r="K48" s="5" t="n">
        <f aca="false">J48+7</f>
        <v>44119</v>
      </c>
      <c r="L48" s="5" t="n">
        <f aca="false">K48+7</f>
        <v>44126</v>
      </c>
      <c r="M48" s="5" t="n">
        <f aca="false">L48+7</f>
        <v>44133</v>
      </c>
      <c r="N48" s="5" t="n">
        <f aca="false">M48+7</f>
        <v>44140</v>
      </c>
      <c r="O48" s="5" t="n">
        <f aca="false">N48+7</f>
        <v>44147</v>
      </c>
      <c r="P48" s="5" t="n">
        <f aca="false">O48+7</f>
        <v>44154</v>
      </c>
    </row>
    <row r="49" customFormat="false" ht="12.8" hidden="false" customHeight="false" outlineLevel="0" collapsed="false">
      <c r="A49" s="0" t="s">
        <v>50</v>
      </c>
      <c r="B49" s="0" t="n">
        <v>0</v>
      </c>
      <c r="C49" s="0" t="n">
        <v>1</v>
      </c>
      <c r="D49" s="0" t="n">
        <v>2</v>
      </c>
      <c r="E49" s="0" t="n">
        <v>3</v>
      </c>
      <c r="F49" s="0" t="n">
        <v>4</v>
      </c>
      <c r="G49" s="0" t="n">
        <v>5</v>
      </c>
      <c r="H49" s="0" t="n">
        <v>6</v>
      </c>
      <c r="I49" s="0" t="n">
        <v>7</v>
      </c>
      <c r="J49" s="0" t="n">
        <v>8</v>
      </c>
      <c r="K49" s="0" t="n">
        <v>9</v>
      </c>
      <c r="L49" s="0" t="n">
        <v>10</v>
      </c>
      <c r="M49" s="0" t="n">
        <v>11</v>
      </c>
      <c r="N49" s="0" t="n">
        <v>12</v>
      </c>
      <c r="O49" s="0" t="n">
        <v>13</v>
      </c>
      <c r="P49" s="0" t="n">
        <v>14</v>
      </c>
    </row>
    <row r="50" customFormat="false" ht="12.8" hidden="false" customHeight="false" outlineLevel="0" collapsed="false">
      <c r="A50" s="0" t="s">
        <v>51</v>
      </c>
      <c r="B50" s="0" t="n">
        <f aca="false">B52</f>
        <v>142</v>
      </c>
      <c r="C50" s="3" t="n">
        <f aca="false">IF($B$1&gt;=D2, B52-D46, B50-D45)</f>
        <v>134</v>
      </c>
      <c r="D50" s="3" t="n">
        <f aca="false">IF($B$1&gt;=E2, C52-E46, C50-E45)</f>
        <v>120</v>
      </c>
      <c r="E50" s="3" t="n">
        <f aca="false">IF($B$1&gt;=F2, D52-F46, D50-F45)</f>
        <v>110</v>
      </c>
      <c r="F50" s="3" t="n">
        <f aca="false">IF($B$1&gt;=G2, E52-G46, E50-G45)</f>
        <v>100</v>
      </c>
      <c r="G50" s="3" t="n">
        <f aca="false">IF($B$1&gt;=H2, F52-H46, F50-H45)</f>
        <v>90</v>
      </c>
      <c r="H50" s="3" t="n">
        <f aca="false">IF($B$1&gt;=I2, G52-I46, G50-I45)</f>
        <v>80</v>
      </c>
      <c r="I50" s="3" t="n">
        <f aca="false">IF($B$1&gt;=J2, H52-J46, H50-J45)</f>
        <v>70</v>
      </c>
      <c r="J50" s="3" t="n">
        <f aca="false">IF($B$1&gt;=K2, I52-K46, I50-K45)</f>
        <v>60</v>
      </c>
      <c r="K50" s="3" t="n">
        <f aca="false">IF($B$1&gt;=L2, J52-L46, J50-L45)</f>
        <v>50</v>
      </c>
      <c r="L50" s="3" t="n">
        <f aca="false">IF($B$1&gt;=M2, K52-M46, K50-M45)</f>
        <v>40</v>
      </c>
      <c r="M50" s="3" t="n">
        <f aca="false">IF($B$1&gt;=N2, L52-N46, L50-N45)</f>
        <v>30</v>
      </c>
      <c r="N50" s="3" t="n">
        <f aca="false">IF($B$1&gt;=O2, M52-O46, M50-O45)</f>
        <v>20</v>
      </c>
      <c r="O50" s="3" t="n">
        <f aca="false">IF($B$1&gt;=P2, N52-P46, N50-P45)</f>
        <v>10</v>
      </c>
      <c r="P50" s="3" t="n">
        <f aca="false">IF($B$1&gt;=Q2, O52-Q46, O50-Q45)</f>
        <v>0</v>
      </c>
    </row>
    <row r="51" customFormat="false" ht="12.8" hidden="false" customHeight="false" outlineLevel="0" collapsed="false">
      <c r="A51" s="0" t="s">
        <v>52</v>
      </c>
      <c r="B51" s="0" t="n">
        <f aca="false">B52</f>
        <v>142</v>
      </c>
      <c r="C51" s="3" t="n">
        <f aca="false">B51-$B51/14</f>
        <v>131.857142857143</v>
      </c>
      <c r="D51" s="3" t="n">
        <f aca="false">C51-$B51/14</f>
        <v>121.714285714286</v>
      </c>
      <c r="E51" s="3" t="n">
        <f aca="false">D51-$B51/14</f>
        <v>111.571428571429</v>
      </c>
      <c r="F51" s="3" t="n">
        <f aca="false">E51-$B51/14</f>
        <v>101.428571428571</v>
      </c>
      <c r="G51" s="3" t="n">
        <f aca="false">F51-$B51/14</f>
        <v>91.2857142857143</v>
      </c>
      <c r="H51" s="3" t="n">
        <f aca="false">G51-$B51/14</f>
        <v>81.1428571428572</v>
      </c>
      <c r="I51" s="3" t="n">
        <f aca="false">H51-$B51/14</f>
        <v>71</v>
      </c>
      <c r="J51" s="3" t="n">
        <f aca="false">I51-$B51/14</f>
        <v>60.8571428571429</v>
      </c>
      <c r="K51" s="3" t="n">
        <f aca="false">J51-$B51/14</f>
        <v>50.7142857142858</v>
      </c>
      <c r="L51" s="3" t="n">
        <f aca="false">K51-$B51/14</f>
        <v>40.5714285714286</v>
      </c>
      <c r="M51" s="3" t="n">
        <f aca="false">L51-$B51/14</f>
        <v>30.4285714285715</v>
      </c>
      <c r="N51" s="3" t="n">
        <f aca="false">M51-$B51/14</f>
        <v>20.2857142857143</v>
      </c>
      <c r="O51" s="3" t="n">
        <f aca="false">N51-$B51/14</f>
        <v>10.1428571428572</v>
      </c>
      <c r="P51" s="3" t="n">
        <f aca="false">O51-$B51/14</f>
        <v>4.2632564145606E-014</v>
      </c>
    </row>
    <row r="52" customFormat="false" ht="12.8" hidden="false" customHeight="false" outlineLevel="0" collapsed="false">
      <c r="A52" s="0" t="s">
        <v>53</v>
      </c>
      <c r="B52" s="0" t="n">
        <f aca="false" t="array" ref="B52:B52">SUM(IF(C3:C44&gt;B3:B44,C3:C44,B3:B44))</f>
        <v>142</v>
      </c>
      <c r="C52" s="3" t="n">
        <f aca="false">IF($B$1&gt;=D2, B52-D46, "")</f>
        <v>134</v>
      </c>
      <c r="D52" s="3" t="n">
        <f aca="false">IF($B$1&gt;=E2, C52-E46, "")</f>
        <v>120</v>
      </c>
      <c r="E52" s="0" t="n">
        <f aca="false">IF($B1&gt;=F2-3, D52-F46, "")</f>
        <v>110</v>
      </c>
      <c r="F52" s="3" t="n">
        <f aca="false">IF($B1&gt;=G2-3, E52-G46, "")</f>
        <v>100</v>
      </c>
      <c r="G52" s="3" t="n">
        <f aca="false">IF($B1&gt;=H2-3, F52-H46, "")</f>
        <v>90</v>
      </c>
      <c r="H52" s="3" t="str">
        <f aca="false">IF($B1&gt;=I2-3, G52-I46, "")</f>
        <v/>
      </c>
      <c r="I52" s="3" t="str">
        <f aca="false">IF($B1&gt;=J2-3, H52-J46, "")</f>
        <v/>
      </c>
      <c r="J52" s="3" t="str">
        <f aca="false">IF($B1&gt;=K2-3, I52-K46, "")</f>
        <v/>
      </c>
      <c r="K52" s="3" t="str">
        <f aca="false">IF($B1&gt;=L2-3, J52-L46, "")</f>
        <v/>
      </c>
      <c r="L52" s="3" t="str">
        <f aca="false">IF($B1&gt;=M2-3, K52-M46, "")</f>
        <v/>
      </c>
      <c r="M52" s="3" t="str">
        <f aca="false">IF($B1&gt;=N2-3, L52-N46, "")</f>
        <v/>
      </c>
      <c r="N52" s="3" t="str">
        <f aca="false">IF($B1&gt;=O2-3, M52-O46, "")</f>
        <v/>
      </c>
      <c r="O52" s="3" t="str">
        <f aca="false">IF($B1&gt;=P2-3, N52-P46, "")</f>
        <v/>
      </c>
      <c r="P52" s="3" t="str">
        <f aca="false">IF($B1&gt;=Q2-3, O52-Q46, "")</f>
        <v/>
      </c>
    </row>
    <row r="53" customFormat="false" ht="12.8" hidden="false" customHeight="false" outlineLevel="0" collapsed="false">
      <c r="A53" s="0" t="s">
        <v>54</v>
      </c>
      <c r="C53" s="0" t="str">
        <f aca="false">IF($B1=D2, ($B50-C50)/C49, "")</f>
        <v/>
      </c>
      <c r="D53" s="0" t="str">
        <f aca="false">IF($B1=E2, ($B50-D50)/D49, "")</f>
        <v/>
      </c>
      <c r="E53" s="0" t="str">
        <f aca="false">IF($B1=F2, ($B50-E50)/E49, "")</f>
        <v/>
      </c>
      <c r="F53" s="0" t="str">
        <f aca="false">IF($B1=G2, ($B50-F50)/F49, "")</f>
        <v/>
      </c>
      <c r="G53" s="0" t="n">
        <f aca="false">IF($B1=H2, ($B50-G50)/G49, "")</f>
        <v>10.4</v>
      </c>
      <c r="H53" s="0" t="str">
        <f aca="false">IF($B1=I2, ($B50-H50)/H49, "")</f>
        <v/>
      </c>
      <c r="I53" s="0" t="str">
        <f aca="false">IF($B1=J2, ($B50-I50)/I49, "")</f>
        <v/>
      </c>
      <c r="J53" s="0" t="str">
        <f aca="false">IF($B1=K2, ($B50-J50)/J49, "")</f>
        <v/>
      </c>
      <c r="K53" s="0" t="str">
        <f aca="false">IF($B1=L2, ($B50-K50)/K49, "")</f>
        <v/>
      </c>
      <c r="L53" s="0" t="str">
        <f aca="false">IF($B1=M2, ($B50-L50)/L49, "")</f>
        <v/>
      </c>
      <c r="M53" s="0" t="str">
        <f aca="false">IF($B1=N2, ($B50-M50)/M49, "")</f>
        <v/>
      </c>
      <c r="N53" s="0" t="str">
        <f aca="false">IF($B1=O2, ($B50-N50)/N49, "")</f>
        <v/>
      </c>
      <c r="O53" s="0" t="str">
        <f aca="false">IF($B1=P2, ($B50-O50)/O49, "")</f>
        <v/>
      </c>
      <c r="P53" s="0" t="str">
        <f aca="false">IF($B1=Q2, ($B50-P50)/P49, "")</f>
        <v/>
      </c>
    </row>
    <row r="54" customFormat="false" ht="12.8" hidden="false" customHeight="false" outlineLevel="0" collapsed="false">
      <c r="A54" s="0" t="s">
        <v>55</v>
      </c>
      <c r="C54" s="3" t="str">
        <f aca="false">IF($B1=D2,C50/(14-C49),"")</f>
        <v/>
      </c>
      <c r="D54" s="3" t="str">
        <f aca="false">IF($B1=E2,D50/(14-D49),"")</f>
        <v/>
      </c>
      <c r="E54" s="0" t="str">
        <f aca="false">IF($B1=F2,E50/(14-E49),"")</f>
        <v/>
      </c>
      <c r="F54" s="3" t="str">
        <f aca="false">IF($B1=G2,F50/(14-F49),"")</f>
        <v/>
      </c>
      <c r="G54" s="3" t="n">
        <f aca="false">IF($B1=H2,G50/(14-G49),"")</f>
        <v>10</v>
      </c>
      <c r="H54" s="3" t="str">
        <f aca="false">IF($B1=I2,H50/(14-H49),"")</f>
        <v/>
      </c>
      <c r="I54" s="3" t="str">
        <f aca="false">IF($B1=J2,I50/(14-I49),"")</f>
        <v/>
      </c>
      <c r="J54" s="3" t="str">
        <f aca="false">IF($B1=K2,J50/(14-J49),"")</f>
        <v/>
      </c>
      <c r="K54" s="3" t="str">
        <f aca="false">IF($B1=L2,K50/(14-K49),"")</f>
        <v/>
      </c>
      <c r="L54" s="3" t="str">
        <f aca="false">IF($B1=M2,L50/(14-L49),"")</f>
        <v/>
      </c>
      <c r="M54" s="3" t="str">
        <f aca="false">IF($B1=N2,M50/(14-M49),"")</f>
        <v/>
      </c>
      <c r="N54" s="3" t="str">
        <f aca="false">IF($B1=O2,N50/(14-N49),"")</f>
        <v/>
      </c>
      <c r="O54" s="3" t="str">
        <f aca="false">IF($B1=P2,O50/(14-O49),"")</f>
        <v/>
      </c>
      <c r="P54" s="3" t="str">
        <f aca="false">IF($B1=Q2,P50/(14-P49),"")</f>
        <v/>
      </c>
    </row>
    <row r="56" customFormat="false" ht="12.8" hidden="false" customHeight="false" outlineLevel="0" collapsed="false">
      <c r="A56" s="0" t="s">
        <v>56</v>
      </c>
      <c r="B56" s="0" t="s">
        <v>57</v>
      </c>
    </row>
    <row r="57" customFormat="false" ht="12.8" hidden="false" customHeight="false" outlineLevel="0" collapsed="false">
      <c r="A57" s="0" t="s">
        <v>58</v>
      </c>
      <c r="B57" s="0" t="n">
        <v>10</v>
      </c>
    </row>
    <row r="58" customFormat="false" ht="12.8" hidden="false" customHeight="false" outlineLevel="0" collapsed="false">
      <c r="A58" s="3" t="s">
        <v>59</v>
      </c>
      <c r="B58" s="3" t="n">
        <f aca="false">10*($B$50/14&gt;=9)</f>
        <v>10</v>
      </c>
    </row>
    <row r="59" customFormat="false" ht="35.25" hidden="false" customHeight="false" outlineLevel="0" collapsed="false">
      <c r="A59" s="3" t="s">
        <v>60</v>
      </c>
      <c r="B59" s="3" t="n">
        <f aca="false">10*($B$50/14&lt;=12)</f>
        <v>10</v>
      </c>
    </row>
    <row r="60" customFormat="false" ht="12.8" hidden="false" customHeight="false" outlineLevel="0" collapsed="false">
      <c r="A60" s="3" t="s">
        <v>61</v>
      </c>
      <c r="B60" s="0" t="n">
        <f aca="false">10*($P$50&lt;0.5)</f>
        <v>10</v>
      </c>
    </row>
    <row r="61" customFormat="false" ht="12.8" hidden="false" customHeight="false" outlineLevel="0" collapsed="false">
      <c r="A61" s="0" t="s">
        <v>62</v>
      </c>
      <c r="B61" s="0" t="n">
        <f aca="false">10*(MAX($B$54:$P$54)-MAX($B$53:$P$53)&lt;=2)</f>
        <v>10</v>
      </c>
      <c r="I61" s="7"/>
      <c r="J61" s="8"/>
    </row>
    <row r="62" customFormat="false" ht="12.8" hidden="false" customHeight="false" outlineLevel="0" collapsed="false">
      <c r="A62" s="3" t="s">
        <v>63</v>
      </c>
      <c r="B62" s="0" t="n">
        <f aca="false">10*(COUNTIF($C$3:$C$44,"&gt;0")&gt;=10)</f>
        <v>10</v>
      </c>
      <c r="I62" s="7"/>
      <c r="J62" s="8"/>
    </row>
    <row r="63" customFormat="false" ht="12.8" hidden="false" customHeight="false" outlineLevel="0" collapsed="false">
      <c r="A63" s="0" t="s">
        <v>64</v>
      </c>
      <c r="B63" s="3" t="n">
        <f aca="false" t="array" ref="B63:B63">10*AND(MIN(IF($B$3:$B$44=0, $C$3:$C$44, 1000))&gt;=3,MAX(IF($B$3:$B$44=0, $C$3:$C$44, 0))&lt;=30)</f>
        <v>10</v>
      </c>
      <c r="I63" s="7"/>
      <c r="J63" s="8"/>
    </row>
    <row r="64" customFormat="false" ht="12.8" hidden="false" customHeight="false" outlineLevel="0" collapsed="false">
      <c r="A64" s="0" t="s">
        <v>65</v>
      </c>
      <c r="B64" s="0" t="n">
        <f aca="false" t="array" ref="B64:B64">10*AND(MIN(IF($B$3:$B$44&gt;0, $C$3:$C$44, 1000))&gt;=3,MAX(IF($B$3:$B$44&gt;0, $C$3:$C$44, 0))&lt;=12)</f>
        <v>10</v>
      </c>
    </row>
    <row r="65" customFormat="false" ht="12.8" hidden="false" customHeight="false" outlineLevel="0" collapsed="false">
      <c r="A65" s="0" t="s">
        <v>66</v>
      </c>
      <c r="B65" s="0" t="n">
        <f aca="false" t="array" ref="B65:B65">10*(MAX(IF($B$3:$B$44&gt;=$C$3:$C$44, $C$3:$C$44,0))&lt;=12)</f>
        <v>10</v>
      </c>
    </row>
    <row r="66" customFormat="false" ht="12.8" hidden="false" customHeight="false" outlineLevel="0" collapsed="false">
      <c r="A66" s="0" t="s">
        <v>67</v>
      </c>
      <c r="B66" s="0" t="n">
        <f aca="false">10*(SUM(D46:Q46)-(B52-HLOOKUP(B1,B48:P52,5))=0)</f>
        <v>10</v>
      </c>
    </row>
    <row r="67" customFormat="false" ht="12.8" hidden="false" customHeight="false" outlineLevel="0" collapsed="false">
      <c r="A67" s="0" t="s">
        <v>68</v>
      </c>
      <c r="B67" s="0" t="n">
        <f aca="false">SUM(B57:B66)</f>
        <v>100</v>
      </c>
    </row>
  </sheetData>
  <mergeCells count="1">
    <mergeCell ref="D1:Q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2020-07-21T09:17:42Z</dcterms:created>
  <dc:creator/>
  <dc:description/>
  <dc:language>en-US</dc:language>
  <cp:lastModifiedBy/>
  <dcterms:modified xsi:type="dcterms:W3CDTF">2020-09-16T10:51:09Z</dcterms:modified>
  <cp:revision>33</cp:revision>
  <dc:subject/>
  <dc:title/>
</cp:coreProperties>
</file>