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000" windowWidth="13860" windowHeight="8840" tabRatio="351" activeTab="0"/>
  </bookViews>
  <sheets>
    <sheet name="Validate!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<sst xmlns="http://schemas.openxmlformats.org/spreadsheetml/2006/main" count="18" uniqueCount="18">
  <si>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©</t>
    </r>
    <r>
      <rPr>
        <b/>
        <sz val="11"/>
        <color indexed="55"/>
        <rFont val="Arial"/>
        <family val="2"/>
      </rPr>
      <t xml:space="preserve"> </t>
    </r>
    <r>
      <rPr>
        <b/>
        <sz val="8"/>
        <color indexed="55"/>
        <rFont val="Arial"/>
        <family val="2"/>
      </rPr>
      <t xml:space="preserve">1996  </t>
    </r>
    <r>
      <rPr>
        <b/>
        <i/>
        <sz val="8"/>
        <color indexed="55"/>
        <rFont val="Arial"/>
        <family val="2"/>
      </rPr>
      <t xml:space="preserve"> </t>
    </r>
    <r>
      <rPr>
        <b/>
        <i/>
        <sz val="10"/>
        <color indexed="55"/>
        <rFont val="Arial"/>
        <family val="2"/>
      </rPr>
      <t>@</t>
    </r>
    <r>
      <rPr>
        <b/>
        <i/>
        <sz val="8"/>
        <color indexed="55"/>
        <rFont val="Arial"/>
        <family val="2"/>
      </rPr>
      <t>Com</t>
    </r>
  </si>
  <si>
    <t>&lt;--input</t>
  </si>
  <si>
    <t>&lt;--remove spaces</t>
  </si>
  <si>
    <t>&lt;--remove dashes</t>
  </si>
  <si>
    <t>&lt;--Cleaned number</t>
  </si>
  <si>
    <t>mask</t>
  </si>
  <si>
    <t>product</t>
  </si>
  <si>
    <t>subrtact 9 of product &gt; 9</t>
  </si>
  <si>
    <t>MOD of sum of results</t>
  </si>
  <si>
    <t>http://nowscape.com/ccverify.htm</t>
  </si>
  <si>
    <t>Excel 5 or higher</t>
  </si>
  <si>
    <t>This software is provided free of charge, on an "as-is" basis. Although @Com</t>
  </si>
  <si>
    <t xml:space="preserve">applies its best efforts, no warranty is offered and no fitness  for any particular </t>
  </si>
  <si>
    <t>purpose is implied or guaranteed. By using this service you agree that @Com</t>
  </si>
  <si>
    <t>is not liable for any defects, lost profits, or any damages that may result from</t>
  </si>
  <si>
    <t>defects of any kind.</t>
  </si>
  <si>
    <r>
      <t xml:space="preserve">Cverify  </t>
    </r>
    <r>
      <rPr>
        <b/>
        <sz val="11"/>
        <color indexed="23"/>
        <rFont val="Arial"/>
        <family val="2"/>
      </rPr>
      <t xml:space="preserve"> 2.0</t>
    </r>
  </si>
  <si>
    <t xml:space="preserve"> 4408 0412 3456 7893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</si>
</sst>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color indexed="23"/>
      <name val="Arial"/>
      <family val="2"/>
    </font>
    <font>
      <b/>
      <sz val="11"/>
      <color indexed="10"/>
      <name val="Arial"/>
      <family val="2"/>
    </font>
    <font>
      <b/>
      <sz val="8"/>
      <color indexed="55"/>
      <name val="Arial"/>
      <family val="2"/>
    </font>
    <font>
      <b/>
      <i/>
      <sz val="8"/>
      <color indexed="55"/>
      <name val="Arial"/>
      <family val="2"/>
    </font>
    <font>
      <b/>
      <sz val="11"/>
      <color indexed="55"/>
      <name val="Arial"/>
      <family val="2"/>
    </font>
    <font>
      <b/>
      <sz val="11"/>
      <color indexed="8"/>
      <name val="Arial"/>
      <family val="2"/>
    </font>
    <font>
      <b/>
      <i/>
      <sz val="10"/>
      <color indexed="55"/>
      <name val="Arial"/>
      <family val="2"/>
    </font>
    <font>
      <b/>
      <sz val="16"/>
      <color indexed="23"/>
      <name val="Arial"/>
      <family val="2"/>
    </font>
    <font>
      <b/>
      <sz val="11"/>
      <color indexed="23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9" fontId="4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top"/>
      <protection/>
    </xf>
    <xf numFmtId="49" fontId="15" fillId="2" borderId="0" xfId="20" applyNumberFormat="1" applyFill="1" applyAlignment="1" applyProtection="1" quotePrefix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 quotePrefix="1">
      <alignment horizontal="left"/>
      <protection/>
    </xf>
    <xf numFmtId="0" fontId="10" fillId="2" borderId="0" xfId="0" applyFont="1" applyFill="1" applyAlignment="1" applyProtection="1" quotePrefix="1">
      <alignment horizontal="left" vertical="top"/>
      <protection/>
    </xf>
    <xf numFmtId="0" fontId="12" fillId="2" borderId="0" xfId="0" applyFont="1" applyFill="1" applyAlignment="1" applyProtection="1" quotePrefix="1">
      <alignment horizontal="left" vertical="top"/>
      <protection/>
    </xf>
    <xf numFmtId="49" fontId="17" fillId="0" borderId="0" xfId="0" applyNumberFormat="1" applyFont="1" applyAlignment="1" applyProtection="1">
      <alignment horizontal="centerContinuous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wscape.com/ccverify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showGridLines="0" tabSelected="1" workbookViewId="0" topLeftCell="A1">
      <selection activeCell="B1" sqref="B1"/>
    </sheetView>
  </sheetViews>
  <sheetFormatPr defaultColWidth="11.421875" defaultRowHeight="12.75" outlineLevelRow="1"/>
  <cols>
    <col min="1" max="1" width="14.7109375" style="4" customWidth="1"/>
    <col min="2" max="2" width="27.28125" style="9" customWidth="1"/>
    <col min="3" max="25" width="3.421875" style="4" customWidth="1"/>
    <col min="26" max="79" width="3.421875" style="6" customWidth="1"/>
    <col min="80" max="16384" width="9.140625" style="2" customWidth="1"/>
  </cols>
  <sheetData>
    <row r="1" spans="1:79" s="7" customFormat="1" ht="13.5" customHeight="1">
      <c r="A1" s="28" t="s">
        <v>0</v>
      </c>
      <c r="B1" s="1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36" customHeight="1">
      <c r="A2" s="29" t="s">
        <v>16</v>
      </c>
      <c r="B2" s="30" t="s">
        <v>17</v>
      </c>
      <c r="C2" s="20"/>
      <c r="D2" s="20"/>
      <c r="E2" s="20"/>
      <c r="F2" s="20"/>
      <c r="G2" s="20"/>
      <c r="H2" s="12"/>
      <c r="I2" s="20"/>
      <c r="J2" s="20"/>
      <c r="K2" s="20"/>
      <c r="L2" s="20"/>
      <c r="M2" s="20"/>
      <c r="N2" s="20"/>
      <c r="O2" s="12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2"/>
      <c r="AB2" s="22"/>
      <c r="AC2" s="22"/>
      <c r="AD2" s="22"/>
      <c r="AE2" s="22"/>
      <c r="AF2" s="22"/>
      <c r="AG2" s="22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7" customFormat="1" ht="27" customHeight="1" hidden="1" outlineLevel="1">
      <c r="A3" s="13"/>
      <c r="B3" s="21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 t="s">
        <v>1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7" customFormat="1" ht="0.75" customHeight="1" outlineLevel="1">
      <c r="A4" s="13"/>
      <c r="B4" s="14" t="str">
        <f>SUBSTITUTE(B2," ","")</f>
        <v>4408041234567893</v>
      </c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7" customFormat="1" ht="19.5" customHeight="1" hidden="1" outlineLevel="1">
      <c r="A5" s="13"/>
      <c r="B5" s="15" t="str">
        <f>SUBSTITUTE(B4,"-","")</f>
        <v>4408041234567893</v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7" customFormat="1" ht="21.75" customHeight="1" hidden="1" outlineLevel="1">
      <c r="A6" s="13"/>
      <c r="B6" s="14" t="str">
        <f>IF(LEN(B5)=13,CONCATENATE("000",B5),IF(LEN(B5)=14,CONCATENATE("00",B5),IF(LEN(B5)=15,CONCATENATE("0",B5),B5)))</f>
        <v>4408041234567893</v>
      </c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7" customFormat="1" ht="19.5" customHeight="1" outlineLevel="1">
      <c r="A7" s="16"/>
      <c r="B7" s="14"/>
      <c r="C7" s="16" t="str">
        <f>MID($B$6,1,1)</f>
        <v>4</v>
      </c>
      <c r="D7" s="16" t="str">
        <f>MID($B$6,2,1)</f>
        <v>4</v>
      </c>
      <c r="E7" s="16" t="str">
        <f>MID($B$6,3,1)</f>
        <v>0</v>
      </c>
      <c r="F7" s="16" t="str">
        <f>MID($B$6,4,1)</f>
        <v>8</v>
      </c>
      <c r="G7" s="16" t="str">
        <f>MID($B$6,5,1)</f>
        <v>0</v>
      </c>
      <c r="H7" s="16" t="str">
        <f>MID($B$6,6,1)</f>
        <v>4</v>
      </c>
      <c r="I7" s="16" t="str">
        <f>MID($B$6,7,1)</f>
        <v>1</v>
      </c>
      <c r="J7" s="16" t="str">
        <f>MID($B$6,8,1)</f>
        <v>2</v>
      </c>
      <c r="K7" s="16" t="str">
        <f>MID($B$6,9,1)</f>
        <v>3</v>
      </c>
      <c r="L7" s="16" t="str">
        <f>MID($B$6,10,1)</f>
        <v>4</v>
      </c>
      <c r="M7" s="16" t="str">
        <f>MID($B$6,11,1)</f>
        <v>5</v>
      </c>
      <c r="N7" s="16" t="str">
        <f>MID($B$6,12,1)</f>
        <v>6</v>
      </c>
      <c r="O7" s="16" t="str">
        <f>MID($B$6,13,1)</f>
        <v>7</v>
      </c>
      <c r="P7" s="16" t="str">
        <f>MID($B$6,14,1)</f>
        <v>8</v>
      </c>
      <c r="Q7" s="16" t="str">
        <f>MID($B$6,15,1)</f>
        <v>9</v>
      </c>
      <c r="R7" s="16" t="str">
        <f>MID($B$6,16,1)</f>
        <v>3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7" customFormat="1" ht="15.75" customHeight="1" outlineLevel="1">
      <c r="A8" s="12"/>
      <c r="B8" s="17" t="s">
        <v>5</v>
      </c>
      <c r="C8" s="12">
        <v>2</v>
      </c>
      <c r="D8" s="12">
        <v>1</v>
      </c>
      <c r="E8" s="12">
        <v>2</v>
      </c>
      <c r="F8" s="12">
        <v>1</v>
      </c>
      <c r="G8" s="12">
        <v>2</v>
      </c>
      <c r="H8" s="12">
        <v>1</v>
      </c>
      <c r="I8" s="12">
        <v>2</v>
      </c>
      <c r="J8" s="12">
        <v>1</v>
      </c>
      <c r="K8" s="12">
        <v>2</v>
      </c>
      <c r="L8" s="12">
        <v>1</v>
      </c>
      <c r="M8" s="12">
        <v>2</v>
      </c>
      <c r="N8" s="12">
        <v>1</v>
      </c>
      <c r="O8" s="12">
        <v>2</v>
      </c>
      <c r="P8" s="12">
        <v>1</v>
      </c>
      <c r="Q8" s="12">
        <v>2</v>
      </c>
      <c r="R8" s="12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7" customFormat="1" ht="24" customHeight="1" outlineLevel="1">
      <c r="A9" s="12"/>
      <c r="B9" s="17" t="s">
        <v>6</v>
      </c>
      <c r="C9" s="12">
        <f aca="true" t="shared" si="0" ref="C9:N9">C7*C8</f>
        <v>8</v>
      </c>
      <c r="D9" s="12">
        <f t="shared" si="0"/>
        <v>4</v>
      </c>
      <c r="E9" s="12">
        <f t="shared" si="0"/>
        <v>0</v>
      </c>
      <c r="F9" s="12">
        <f t="shared" si="0"/>
        <v>8</v>
      </c>
      <c r="G9" s="12">
        <f t="shared" si="0"/>
        <v>0</v>
      </c>
      <c r="H9" s="12">
        <f t="shared" si="0"/>
        <v>4</v>
      </c>
      <c r="I9" s="12">
        <f t="shared" si="0"/>
        <v>2</v>
      </c>
      <c r="J9" s="12">
        <f t="shared" si="0"/>
        <v>2</v>
      </c>
      <c r="K9" s="12">
        <f t="shared" si="0"/>
        <v>6</v>
      </c>
      <c r="L9" s="12">
        <f t="shared" si="0"/>
        <v>4</v>
      </c>
      <c r="M9" s="12">
        <f t="shared" si="0"/>
        <v>10</v>
      </c>
      <c r="N9" s="12">
        <f t="shared" si="0"/>
        <v>6</v>
      </c>
      <c r="O9" s="12">
        <f>IF(O7="",,O7*O8)</f>
        <v>14</v>
      </c>
      <c r="P9" s="12">
        <f>P7*P8</f>
        <v>8</v>
      </c>
      <c r="Q9" s="12">
        <f>Q7*Q8</f>
        <v>18</v>
      </c>
      <c r="R9" s="12">
        <f>R7*R8</f>
        <v>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7" customFormat="1" ht="18.75" customHeight="1" outlineLevel="1">
      <c r="A10" s="12"/>
      <c r="B10" s="17" t="s">
        <v>7</v>
      </c>
      <c r="C10" s="12">
        <f aca="true" t="shared" si="1" ref="C10:R10">IF(C9&gt;9,C9-9,C9)</f>
        <v>8</v>
      </c>
      <c r="D10" s="12">
        <f t="shared" si="1"/>
        <v>4</v>
      </c>
      <c r="E10" s="12">
        <f t="shared" si="1"/>
        <v>0</v>
      </c>
      <c r="F10" s="12">
        <f t="shared" si="1"/>
        <v>8</v>
      </c>
      <c r="G10" s="12">
        <f t="shared" si="1"/>
        <v>0</v>
      </c>
      <c r="H10" s="12">
        <f t="shared" si="1"/>
        <v>4</v>
      </c>
      <c r="I10" s="12">
        <f t="shared" si="1"/>
        <v>2</v>
      </c>
      <c r="J10" s="12">
        <f t="shared" si="1"/>
        <v>2</v>
      </c>
      <c r="K10" s="12">
        <f t="shared" si="1"/>
        <v>6</v>
      </c>
      <c r="L10" s="12">
        <f t="shared" si="1"/>
        <v>4</v>
      </c>
      <c r="M10" s="12">
        <f t="shared" si="1"/>
        <v>1</v>
      </c>
      <c r="N10" s="12">
        <f t="shared" si="1"/>
        <v>6</v>
      </c>
      <c r="O10" s="12">
        <f t="shared" si="1"/>
        <v>5</v>
      </c>
      <c r="P10" s="12">
        <f t="shared" si="1"/>
        <v>8</v>
      </c>
      <c r="Q10" s="12">
        <f t="shared" si="1"/>
        <v>9</v>
      </c>
      <c r="R10" s="12">
        <f t="shared" si="1"/>
        <v>3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7" customFormat="1" ht="21" customHeight="1" outlineLevel="1">
      <c r="A11" s="16"/>
      <c r="B11" s="17" t="s">
        <v>8</v>
      </c>
      <c r="C11" s="16">
        <f>SUM(C10:R10)</f>
        <v>70</v>
      </c>
      <c r="D11" s="16">
        <f>MOD(SUM(C10:R10),10)</f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7" customFormat="1" ht="15" customHeight="1" outlineLevel="1">
      <c r="A12" s="18"/>
      <c r="B12" s="17" t="str">
        <f>IF(D11=0,"VALID","**BAD**")</f>
        <v>VALID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s="7" customFormat="1" ht="13.5" customHeight="1" outlineLevel="1">
      <c r="A13" s="12"/>
      <c r="B13" s="17" t="str">
        <f>IF($D$11=0,IF(LEFT($B$5,2)="37","AmEx",IF(LEFT($B$5,1)="4","Visa",IF(LEFT($B$5,1)="5","MasterCard",IF(LEFT($B$5,1)="6","Discover","UNKNOWN")))))</f>
        <v>Visa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s="7" customFormat="1" ht="23.25" customHeight="1">
      <c r="A14" s="12"/>
      <c r="B14" s="19" t="str">
        <f>CONCATENATE(B12,"   ",B13)</f>
        <v>VALID   Visa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33" ht="9.75" customHeight="1" hidden="1">
      <c r="A15" s="12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>
      <c r="A16" s="12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</row>
    <row r="17" spans="1:33" ht="12.75">
      <c r="A17" s="12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</row>
    <row r="18" spans="1:33" ht="12.75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  <c r="AA18" s="10"/>
      <c r="AB18" s="10"/>
      <c r="AC18" s="10"/>
      <c r="AD18" s="10"/>
      <c r="AE18" s="10"/>
      <c r="AF18" s="10"/>
      <c r="AG18" s="10"/>
    </row>
    <row r="19" spans="1:79" s="7" customFormat="1" ht="12.75">
      <c r="A19" s="24" t="s">
        <v>10</v>
      </c>
      <c r="B19" s="25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33" ht="12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  <c r="AA20" s="10"/>
      <c r="AB20" s="10"/>
      <c r="AC20" s="10"/>
      <c r="AD20" s="10"/>
      <c r="AE20" s="10"/>
      <c r="AF20" s="10"/>
      <c r="AG20" s="10"/>
    </row>
    <row r="21" spans="1:33" ht="12">
      <c r="A21" s="1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0"/>
      <c r="AA21" s="10"/>
      <c r="AB21" s="10"/>
      <c r="AC21" s="10"/>
      <c r="AD21" s="10"/>
      <c r="AE21" s="10"/>
      <c r="AF21" s="10"/>
      <c r="AG21" s="10"/>
    </row>
    <row r="22" spans="1:33" ht="12">
      <c r="A22" s="12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0"/>
      <c r="AA22" s="10"/>
      <c r="AB22" s="10"/>
      <c r="AC22" s="10"/>
      <c r="AD22" s="10"/>
      <c r="AE22" s="10"/>
      <c r="AF22" s="10"/>
      <c r="AG22" s="10"/>
    </row>
    <row r="23" spans="1:33" ht="12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"/>
      <c r="AA23" s="10"/>
      <c r="AB23" s="10"/>
      <c r="AC23" s="10"/>
      <c r="AD23" s="10"/>
      <c r="AE23" s="10"/>
      <c r="AF23" s="10"/>
      <c r="AG23" s="10"/>
    </row>
    <row r="24" spans="1:33" ht="12">
      <c r="A24" s="27" t="s">
        <v>11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0"/>
      <c r="AA24" s="10"/>
      <c r="AB24" s="10"/>
      <c r="AC24" s="10"/>
      <c r="AD24" s="10"/>
      <c r="AE24" s="10"/>
      <c r="AF24" s="10"/>
      <c r="AG24" s="10"/>
    </row>
    <row r="25" spans="1:33" ht="12">
      <c r="A25" s="27" t="s">
        <v>12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0"/>
      <c r="AA25" s="10"/>
      <c r="AB25" s="10"/>
      <c r="AC25" s="10"/>
      <c r="AD25" s="10"/>
      <c r="AE25" s="10"/>
      <c r="AF25" s="10"/>
      <c r="AG25" s="10"/>
    </row>
    <row r="26" spans="1:33" ht="12">
      <c r="A26" s="27" t="s">
        <v>13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0"/>
      <c r="AA26" s="10"/>
      <c r="AB26" s="10"/>
      <c r="AC26" s="10"/>
      <c r="AD26" s="10"/>
      <c r="AE26" s="10"/>
      <c r="AF26" s="10"/>
      <c r="AG26" s="10"/>
    </row>
    <row r="27" spans="1:33" ht="12">
      <c r="A27" s="26" t="s">
        <v>14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0"/>
      <c r="AA27" s="10"/>
      <c r="AB27" s="10"/>
      <c r="AC27" s="10"/>
      <c r="AD27" s="10"/>
      <c r="AE27" s="10"/>
      <c r="AF27" s="10"/>
      <c r="AG27" s="10"/>
    </row>
    <row r="28" spans="1:33" ht="12">
      <c r="A28" s="27" t="s">
        <v>15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0"/>
      <c r="AA28" s="10"/>
      <c r="AB28" s="10"/>
      <c r="AC28" s="10"/>
      <c r="AD28" s="10"/>
      <c r="AE28" s="10"/>
      <c r="AF28" s="10"/>
      <c r="AG28" s="10"/>
    </row>
    <row r="29" spans="1:33" ht="12">
      <c r="A29" s="12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0"/>
      <c r="AA29" s="10"/>
      <c r="AB29" s="10"/>
      <c r="AC29" s="10"/>
      <c r="AD29" s="10"/>
      <c r="AE29" s="10"/>
      <c r="AF29" s="10"/>
      <c r="AG29" s="10"/>
    </row>
    <row r="30" spans="1:33" ht="12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0"/>
      <c r="AA30" s="10"/>
      <c r="AB30" s="10"/>
      <c r="AC30" s="10"/>
      <c r="AD30" s="10"/>
      <c r="AE30" s="10"/>
      <c r="AF30" s="10"/>
      <c r="AG30" s="10"/>
    </row>
    <row r="31" spans="1:33" ht="12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"/>
      <c r="AA31" s="10"/>
      <c r="AB31" s="10"/>
      <c r="AC31" s="10"/>
      <c r="AD31" s="10"/>
      <c r="AE31" s="10"/>
      <c r="AF31" s="10"/>
      <c r="AG31" s="10"/>
    </row>
    <row r="32" spans="1:33" ht="12">
      <c r="A32" s="1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0"/>
      <c r="AA32" s="10"/>
      <c r="AB32" s="10"/>
      <c r="AC32" s="10"/>
      <c r="AD32" s="10"/>
      <c r="AE32" s="10"/>
      <c r="AF32" s="10"/>
      <c r="AG32" s="10"/>
    </row>
    <row r="33" spans="1:33" ht="12">
      <c r="A33" s="12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0"/>
      <c r="AA33" s="10"/>
      <c r="AB33" s="10"/>
      <c r="AC33" s="10"/>
      <c r="AD33" s="10"/>
      <c r="AE33" s="10"/>
      <c r="AF33" s="10"/>
      <c r="AG33" s="10"/>
    </row>
    <row r="34" spans="1:33" ht="12">
      <c r="A34" s="12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0"/>
      <c r="AA34" s="10"/>
      <c r="AB34" s="10"/>
      <c r="AC34" s="10"/>
      <c r="AD34" s="10"/>
      <c r="AE34" s="10"/>
      <c r="AF34" s="10"/>
      <c r="AG34" s="10"/>
    </row>
    <row r="35" spans="1:33" ht="12">
      <c r="A35" s="12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/>
      <c r="AA35" s="10"/>
      <c r="AB35" s="10"/>
      <c r="AC35" s="10"/>
      <c r="AD35" s="10"/>
      <c r="AE35" s="10"/>
      <c r="AF35" s="10"/>
      <c r="AG35" s="10"/>
    </row>
    <row r="36" spans="1:33" ht="12">
      <c r="A36" s="12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</row>
    <row r="37" spans="1:33" ht="12">
      <c r="A37" s="12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0"/>
      <c r="AA37" s="10"/>
      <c r="AB37" s="10"/>
      <c r="AC37" s="10"/>
      <c r="AD37" s="10"/>
      <c r="AE37" s="10"/>
      <c r="AF37" s="10"/>
      <c r="AG37" s="10"/>
    </row>
    <row r="38" spans="1:33" ht="12">
      <c r="A38" s="12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  <c r="AA38" s="10"/>
      <c r="AB38" s="10"/>
      <c r="AC38" s="10"/>
      <c r="AD38" s="10"/>
      <c r="AE38" s="10"/>
      <c r="AF38" s="10"/>
      <c r="AG38" s="10"/>
    </row>
    <row r="39" spans="1:33" ht="12">
      <c r="A39" s="12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  <c r="AA39" s="10"/>
      <c r="AB39" s="10"/>
      <c r="AC39" s="10"/>
      <c r="AD39" s="10"/>
      <c r="AE39" s="10"/>
      <c r="AF39" s="10"/>
      <c r="AG39" s="10"/>
    </row>
  </sheetData>
  <hyperlinks>
    <hyperlink ref="B19" r:id="rId1" display="http://nowscape.com/ccverify.htm"/>
  </hyperlinks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legacyDrawing r:id="rId5"/>
  <oleObjects>
    <oleObject progId="Word.Document.6" shapeId="1065689" r:id="rId2"/>
    <oleObject progId="Word.Document.6" shapeId="1073632" r:id="rId3"/>
    <oleObject progId="Word.Document.6" shapeId="1079238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</dc:creator>
  <cp:keywords/>
  <dc:description/>
  <cp:lastModifiedBy>math</cp:lastModifiedBy>
  <dcterms:created xsi:type="dcterms:W3CDTF">1997-09-08T07:01:06Z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